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00窓口担当\001人口\02人口表\"/>
    </mc:Choice>
  </mc:AlternateContent>
  <xr:revisionPtr revIDLastSave="0" documentId="13_ncr:1_{A34A792B-29C8-4B82-BFA4-3DFE97BAA6EE}" xr6:coauthVersionLast="47" xr6:coauthVersionMax="47" xr10:uidLastSave="{00000000-0000-0000-0000-000000000000}"/>
  <bookViews>
    <workbookView xWindow="20370" yWindow="-120" windowWidth="29040" windowHeight="15720" tabRatio="665" activeTab="6" xr2:uid="{F284A6EF-C629-43DC-9106-AEA9B91BFE93}"/>
  </bookViews>
  <sheets>
    <sheet name="４月" sheetId="4" r:id="rId1"/>
    <sheet name="５月" sheetId="1" r:id="rId2"/>
    <sheet name="６月" sheetId="6" r:id="rId3"/>
    <sheet name="７月(訂正あり)" sheetId="5" r:id="rId4"/>
    <sheet name="８月" sheetId="8" r:id="rId5"/>
    <sheet name="９月" sheetId="9" r:id="rId6"/>
    <sheet name="１０月" sheetId="10" r:id="rId7"/>
    <sheet name="１１月" sheetId="11" r:id="rId8"/>
    <sheet name="１２月" sheetId="12" r:id="rId9"/>
    <sheet name="１月" sheetId="19" r:id="rId10"/>
    <sheet name="２月" sheetId="17" r:id="rId11"/>
    <sheet name="３月" sheetId="15" r:id="rId12"/>
    <sheet name="年度" sheetId="16" r:id="rId13"/>
  </sheets>
  <definedNames>
    <definedName name="_xlnm.Print_Area" localSheetId="6">'１０月'!$A$1:$G$23</definedName>
    <definedName name="_xlnm.Print_Area" localSheetId="7">'１１月'!$A$1:$G$23</definedName>
    <definedName name="_xlnm.Print_Area" localSheetId="8">'１２月'!$A$1:$G$23</definedName>
    <definedName name="_xlnm.Print_Area" localSheetId="9">'１月'!$A$1:$G$23</definedName>
    <definedName name="_xlnm.Print_Area" localSheetId="10">'２月'!$A$1:$G$22</definedName>
    <definedName name="_xlnm.Print_Area" localSheetId="11">'３月'!$A$1:$G$22</definedName>
    <definedName name="_xlnm.Print_Area" localSheetId="0">'４月'!$A$1:$G$23</definedName>
    <definedName name="_xlnm.Print_Area" localSheetId="1">'５月'!$A$1:$G$23</definedName>
    <definedName name="_xlnm.Print_Area" localSheetId="2">'６月'!$A$1:$G$23</definedName>
    <definedName name="_xlnm.Print_Area" localSheetId="3">'７月(訂正あり)'!$A$1:$G$24</definedName>
    <definedName name="_xlnm.Print_Area" localSheetId="4">'８月'!$A$1:$G$23</definedName>
    <definedName name="_xlnm.Print_Area" localSheetId="5">'９月'!$A$1:$G$23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6" l="1"/>
  <c r="J17" i="16"/>
  <c r="I17" i="16"/>
  <c r="H17" i="16"/>
  <c r="G17" i="16"/>
  <c r="F17" i="16"/>
  <c r="E17" i="16"/>
  <c r="D17" i="16"/>
  <c r="C17" i="16"/>
  <c r="B17" i="16"/>
  <c r="G20" i="15"/>
  <c r="G19" i="15"/>
  <c r="G18" i="15"/>
  <c r="G17" i="15"/>
  <c r="G20" i="17"/>
  <c r="G19" i="17"/>
  <c r="G18" i="17"/>
  <c r="G17" i="17"/>
  <c r="G20" i="19"/>
  <c r="G19" i="19"/>
  <c r="G18" i="19"/>
  <c r="G17" i="19"/>
  <c r="G20" i="12"/>
  <c r="G19" i="12"/>
  <c r="G18" i="12"/>
  <c r="G17" i="12"/>
  <c r="C21" i="12"/>
  <c r="C22" i="12"/>
  <c r="G20" i="11"/>
  <c r="G19" i="11"/>
  <c r="G18" i="11"/>
  <c r="G17" i="11"/>
  <c r="G20" i="10"/>
  <c r="G19" i="10"/>
  <c r="G18" i="10"/>
  <c r="G17" i="10"/>
  <c r="G20" i="9"/>
  <c r="G19" i="9"/>
  <c r="G18" i="9"/>
  <c r="G17" i="9"/>
  <c r="G20" i="8"/>
  <c r="G19" i="8"/>
  <c r="G18" i="8"/>
  <c r="G17" i="8"/>
  <c r="G20" i="5"/>
  <c r="G19" i="5"/>
  <c r="G18" i="5"/>
  <c r="G17" i="5"/>
  <c r="G20" i="6"/>
  <c r="G19" i="6"/>
  <c r="G18" i="6"/>
  <c r="G17" i="6"/>
  <c r="G20" i="1"/>
  <c r="G19" i="1"/>
  <c r="G18" i="1"/>
  <c r="G17" i="1"/>
  <c r="F22" i="15"/>
  <c r="E22" i="15"/>
  <c r="D22" i="15"/>
  <c r="C22" i="15"/>
  <c r="G22" i="15"/>
  <c r="F21" i="15"/>
  <c r="E21" i="15"/>
  <c r="D21" i="15"/>
  <c r="C21" i="15"/>
  <c r="G21" i="15"/>
  <c r="F22" i="17"/>
  <c r="E22" i="17"/>
  <c r="G22" i="17"/>
  <c r="D22" i="17"/>
  <c r="C22" i="17"/>
  <c r="F21" i="17"/>
  <c r="E21" i="17"/>
  <c r="D21" i="17"/>
  <c r="C21" i="17"/>
  <c r="G21" i="17"/>
  <c r="F22" i="19"/>
  <c r="E22" i="19"/>
  <c r="D22" i="19"/>
  <c r="G22" i="19"/>
  <c r="C22" i="19"/>
  <c r="F21" i="19"/>
  <c r="E21" i="19"/>
  <c r="D21" i="19"/>
  <c r="C21" i="19"/>
  <c r="G21" i="19"/>
  <c r="F22" i="12"/>
  <c r="E22" i="12"/>
  <c r="D22" i="12"/>
  <c r="G22" i="12"/>
  <c r="F21" i="12"/>
  <c r="E21" i="12"/>
  <c r="D21" i="12"/>
  <c r="G21" i="12"/>
  <c r="G22" i="11"/>
  <c r="F22" i="11"/>
  <c r="E22" i="11"/>
  <c r="D22" i="11"/>
  <c r="C22" i="11"/>
  <c r="G21" i="11"/>
  <c r="F21" i="11"/>
  <c r="E21" i="11"/>
  <c r="D21" i="11"/>
  <c r="C21" i="11"/>
  <c r="F22" i="10"/>
  <c r="E22" i="10"/>
  <c r="D22" i="10"/>
  <c r="C22" i="10"/>
  <c r="F21" i="10"/>
  <c r="E21" i="10"/>
  <c r="D21" i="10"/>
  <c r="C21" i="10"/>
  <c r="F22" i="9"/>
  <c r="E22" i="9"/>
  <c r="D22" i="9"/>
  <c r="C22" i="9"/>
  <c r="F21" i="9"/>
  <c r="E21" i="9"/>
  <c r="D21" i="9"/>
  <c r="C21" i="9"/>
  <c r="F22" i="8"/>
  <c r="E22" i="8"/>
  <c r="G22" i="8"/>
  <c r="D22" i="8"/>
  <c r="C22" i="8"/>
  <c r="F21" i="8"/>
  <c r="E21" i="8"/>
  <c r="D21" i="8"/>
  <c r="C21" i="8"/>
  <c r="F22" i="5"/>
  <c r="E22" i="5"/>
  <c r="D22" i="5"/>
  <c r="C22" i="5"/>
  <c r="F21" i="5"/>
  <c r="E21" i="5"/>
  <c r="D21" i="5"/>
  <c r="C21" i="5"/>
  <c r="F22" i="6"/>
  <c r="E22" i="6"/>
  <c r="D22" i="6"/>
  <c r="C22" i="6"/>
  <c r="F21" i="6"/>
  <c r="E21" i="6"/>
  <c r="D21" i="6"/>
  <c r="C21" i="6"/>
  <c r="F22" i="1"/>
  <c r="E22" i="1"/>
  <c r="D22" i="1"/>
  <c r="C22" i="1"/>
  <c r="F21" i="1"/>
  <c r="E21" i="1"/>
  <c r="D21" i="1"/>
  <c r="C21" i="1"/>
  <c r="E12" i="15"/>
  <c r="F11" i="15"/>
  <c r="G11" i="15"/>
  <c r="E11" i="15"/>
  <c r="E10" i="15"/>
  <c r="F9" i="15"/>
  <c r="G9" i="15"/>
  <c r="E9" i="15"/>
  <c r="E8" i="15"/>
  <c r="F7" i="15"/>
  <c r="G7" i="15"/>
  <c r="E7" i="15"/>
  <c r="E6" i="15"/>
  <c r="F5" i="15"/>
  <c r="G5" i="15"/>
  <c r="E5" i="15"/>
  <c r="E12" i="17"/>
  <c r="F11" i="17"/>
  <c r="G11" i="17"/>
  <c r="E11" i="17"/>
  <c r="E10" i="17"/>
  <c r="F9" i="17"/>
  <c r="G9" i="17"/>
  <c r="E9" i="17"/>
  <c r="E8" i="17"/>
  <c r="F7" i="17"/>
  <c r="G7" i="17"/>
  <c r="E7" i="17"/>
  <c r="E6" i="17"/>
  <c r="F5" i="17"/>
  <c r="G5" i="17"/>
  <c r="E5" i="17"/>
  <c r="E12" i="19"/>
  <c r="F11" i="19"/>
  <c r="G11" i="19"/>
  <c r="E11" i="19"/>
  <c r="E10" i="19"/>
  <c r="F9" i="19"/>
  <c r="G9" i="19"/>
  <c r="E9" i="19"/>
  <c r="E8" i="19"/>
  <c r="F7" i="19"/>
  <c r="G7" i="19"/>
  <c r="E7" i="19"/>
  <c r="E6" i="19"/>
  <c r="F5" i="19"/>
  <c r="G5" i="19"/>
  <c r="E5" i="19"/>
  <c r="E12" i="12"/>
  <c r="G11" i="12"/>
  <c r="F11" i="12"/>
  <c r="E11" i="12"/>
  <c r="E10" i="12"/>
  <c r="F9" i="12"/>
  <c r="G9" i="12"/>
  <c r="E9" i="12"/>
  <c r="E8" i="12"/>
  <c r="F7" i="12"/>
  <c r="G7" i="12"/>
  <c r="E7" i="12"/>
  <c r="E6" i="12"/>
  <c r="G5" i="12"/>
  <c r="F5" i="12"/>
  <c r="E5" i="12"/>
  <c r="E12" i="11"/>
  <c r="F11" i="11"/>
  <c r="G11" i="11"/>
  <c r="E11" i="11"/>
  <c r="E10" i="11"/>
  <c r="F9" i="11"/>
  <c r="G9" i="11"/>
  <c r="E9" i="11"/>
  <c r="E8" i="11"/>
  <c r="F7" i="11"/>
  <c r="G7" i="11"/>
  <c r="E7" i="11"/>
  <c r="E6" i="11"/>
  <c r="F5" i="11"/>
  <c r="G5" i="11"/>
  <c r="E5" i="11"/>
  <c r="E12" i="10"/>
  <c r="F11" i="10"/>
  <c r="G11" i="10"/>
  <c r="E11" i="10"/>
  <c r="E10" i="10"/>
  <c r="F9" i="10"/>
  <c r="G9" i="10" s="1"/>
  <c r="E9" i="10"/>
  <c r="E8" i="10"/>
  <c r="F7" i="10"/>
  <c r="G7" i="10"/>
  <c r="E7" i="10"/>
  <c r="E6" i="10"/>
  <c r="F5" i="10"/>
  <c r="G5" i="10" s="1"/>
  <c r="E5" i="10"/>
  <c r="E12" i="9"/>
  <c r="F11" i="9"/>
  <c r="G11" i="9"/>
  <c r="E11" i="9"/>
  <c r="E10" i="9"/>
  <c r="F9" i="9"/>
  <c r="G9" i="9" s="1"/>
  <c r="E9" i="9"/>
  <c r="E8" i="9"/>
  <c r="F7" i="9"/>
  <c r="G7" i="9"/>
  <c r="E7" i="9"/>
  <c r="E6" i="9"/>
  <c r="F5" i="9"/>
  <c r="G5" i="9" s="1"/>
  <c r="E5" i="9"/>
  <c r="E12" i="8"/>
  <c r="F11" i="8"/>
  <c r="G11" i="8"/>
  <c r="E11" i="8"/>
  <c r="E10" i="8"/>
  <c r="F9" i="8"/>
  <c r="G9" i="8"/>
  <c r="E9" i="8"/>
  <c r="E8" i="8"/>
  <c r="F7" i="8"/>
  <c r="G7" i="8"/>
  <c r="E7" i="8"/>
  <c r="E6" i="8"/>
  <c r="F5" i="8"/>
  <c r="G5" i="8"/>
  <c r="E5" i="8"/>
  <c r="E12" i="5"/>
  <c r="F11" i="5"/>
  <c r="G11" i="5"/>
  <c r="E11" i="5"/>
  <c r="E10" i="5"/>
  <c r="F9" i="5"/>
  <c r="G9" i="5"/>
  <c r="E9" i="5"/>
  <c r="E8" i="5"/>
  <c r="F7" i="5"/>
  <c r="G7" i="5"/>
  <c r="E7" i="5"/>
  <c r="E6" i="5"/>
  <c r="F5" i="5"/>
  <c r="G5" i="5"/>
  <c r="E5" i="5"/>
  <c r="E12" i="6"/>
  <c r="F11" i="6"/>
  <c r="G11" i="6"/>
  <c r="E11" i="6"/>
  <c r="E10" i="6"/>
  <c r="F9" i="6"/>
  <c r="G9" i="6"/>
  <c r="E9" i="6"/>
  <c r="E8" i="6"/>
  <c r="F7" i="6"/>
  <c r="G7" i="6"/>
  <c r="E7" i="6"/>
  <c r="E6" i="6"/>
  <c r="F5" i="6"/>
  <c r="G5" i="6"/>
  <c r="E5" i="6"/>
  <c r="E12" i="1"/>
  <c r="F11" i="1"/>
  <c r="G11" i="1"/>
  <c r="E11" i="1"/>
  <c r="E10" i="1"/>
  <c r="F9" i="1"/>
  <c r="G9" i="1"/>
  <c r="E9" i="1"/>
  <c r="E8" i="1"/>
  <c r="F7" i="1"/>
  <c r="G7" i="1"/>
  <c r="E7" i="1"/>
  <c r="E6" i="1"/>
  <c r="F5" i="1"/>
  <c r="G5" i="1"/>
  <c r="E5" i="1"/>
  <c r="G15" i="16"/>
  <c r="C15" i="16"/>
  <c r="G14" i="16"/>
  <c r="C14" i="16"/>
  <c r="F15" i="16"/>
  <c r="F14" i="16"/>
  <c r="B14" i="16"/>
  <c r="B15" i="16"/>
  <c r="E14" i="16"/>
  <c r="E15" i="16"/>
  <c r="K14" i="16"/>
  <c r="K15" i="16"/>
  <c r="E16" i="16"/>
  <c r="B16" i="16"/>
  <c r="D16" i="16"/>
  <c r="F5" i="4"/>
  <c r="G5" i="4"/>
  <c r="E5" i="16"/>
  <c r="D22" i="4"/>
  <c r="E22" i="4"/>
  <c r="F22" i="4"/>
  <c r="C22" i="4"/>
  <c r="D21" i="4"/>
  <c r="E21" i="4"/>
  <c r="F21" i="4"/>
  <c r="C21" i="4"/>
  <c r="E5" i="4"/>
  <c r="E6" i="4"/>
  <c r="E7" i="4"/>
  <c r="E8" i="4"/>
  <c r="E9" i="4"/>
  <c r="E10" i="4"/>
  <c r="E11" i="4"/>
  <c r="E12" i="4"/>
  <c r="G20" i="4"/>
  <c r="G19" i="4"/>
  <c r="G18" i="4"/>
  <c r="G17" i="4"/>
  <c r="F11" i="4"/>
  <c r="G11" i="4"/>
  <c r="F7" i="4"/>
  <c r="G7" i="4"/>
  <c r="J16" i="16"/>
  <c r="J13" i="16"/>
  <c r="J12" i="16"/>
  <c r="J11" i="16"/>
  <c r="J10" i="16"/>
  <c r="K10" i="16" s="1"/>
  <c r="J9" i="16"/>
  <c r="J8" i="16"/>
  <c r="J7" i="16"/>
  <c r="K7" i="16"/>
  <c r="J6" i="16"/>
  <c r="J5" i="16"/>
  <c r="K5" i="16"/>
  <c r="I16" i="16"/>
  <c r="K16" i="16"/>
  <c r="I13" i="16"/>
  <c r="K13" i="16"/>
  <c r="I12" i="16"/>
  <c r="K12" i="16"/>
  <c r="I11" i="16"/>
  <c r="K11" i="16"/>
  <c r="I10" i="16"/>
  <c r="I9" i="16"/>
  <c r="K9" i="16"/>
  <c r="I8" i="16"/>
  <c r="I7" i="16"/>
  <c r="I6" i="16"/>
  <c r="K6" i="16"/>
  <c r="I5" i="16"/>
  <c r="F5" i="16"/>
  <c r="H10" i="16"/>
  <c r="G7" i="16"/>
  <c r="H7" i="16"/>
  <c r="C7" i="16"/>
  <c r="H16" i="16"/>
  <c r="C16" i="16"/>
  <c r="H13" i="16"/>
  <c r="C13" i="16"/>
  <c r="D13" i="16"/>
  <c r="H12" i="16"/>
  <c r="H11" i="16"/>
  <c r="H9" i="16"/>
  <c r="H8" i="16"/>
  <c r="H6" i="16"/>
  <c r="H5" i="16"/>
  <c r="G16" i="16"/>
  <c r="G13" i="16"/>
  <c r="G12" i="16"/>
  <c r="C12" i="16"/>
  <c r="G11" i="16"/>
  <c r="G10" i="16"/>
  <c r="C10" i="16"/>
  <c r="G9" i="16"/>
  <c r="G8" i="16"/>
  <c r="G6" i="16"/>
  <c r="C6" i="16"/>
  <c r="G5" i="16"/>
  <c r="F16" i="16"/>
  <c r="F13" i="16"/>
  <c r="F12" i="16"/>
  <c r="F11" i="16"/>
  <c r="F7" i="16"/>
  <c r="B7" i="16"/>
  <c r="F10" i="16"/>
  <c r="F9" i="16"/>
  <c r="B9" i="16"/>
  <c r="F8" i="16"/>
  <c r="F6" i="16"/>
  <c r="B6" i="16"/>
  <c r="E13" i="16"/>
  <c r="E12" i="16"/>
  <c r="B12" i="16"/>
  <c r="D12" i="16"/>
  <c r="E11" i="16"/>
  <c r="B11" i="16"/>
  <c r="E10" i="16"/>
  <c r="B10" i="16" s="1"/>
  <c r="E9" i="16"/>
  <c r="E8" i="16"/>
  <c r="B8" i="16"/>
  <c r="E7" i="16"/>
  <c r="E6" i="16"/>
  <c r="F9" i="4"/>
  <c r="G9" i="4"/>
  <c r="B13" i="16"/>
  <c r="B5" i="16"/>
  <c r="G22" i="4"/>
  <c r="C5" i="16"/>
  <c r="D5" i="16"/>
  <c r="G21" i="4"/>
  <c r="D15" i="16"/>
  <c r="D14" i="16"/>
  <c r="G22" i="1"/>
  <c r="D6" i="16"/>
  <c r="G21" i="1"/>
  <c r="G21" i="6"/>
  <c r="G22" i="6"/>
  <c r="D7" i="16"/>
  <c r="G22" i="5"/>
  <c r="K8" i="16"/>
  <c r="C8" i="16"/>
  <c r="D8" i="16"/>
  <c r="G21" i="5"/>
  <c r="C9" i="16"/>
  <c r="D9" i="16"/>
  <c r="G21" i="8"/>
  <c r="G21" i="10" l="1"/>
  <c r="G22" i="10"/>
  <c r="C11" i="16"/>
  <c r="D11" i="16" s="1"/>
  <c r="G21" i="9"/>
  <c r="G22" i="9"/>
  <c r="D10" i="16"/>
</calcChain>
</file>

<file path=xl/sharedStrings.xml><?xml version="1.0" encoding="utf-8"?>
<sst xmlns="http://schemas.openxmlformats.org/spreadsheetml/2006/main" count="463" uniqueCount="45">
  <si>
    <t>前月比</t>
    <rPh sb="0" eb="3">
      <t>ゼンゲツヒ</t>
    </rPh>
    <phoneticPr fontId="3"/>
  </si>
  <si>
    <t>本月人口</t>
    <rPh sb="0" eb="2">
      <t>ホンゲツ</t>
    </rPh>
    <rPh sb="2" eb="4">
      <t>ジンコウ</t>
    </rPh>
    <phoneticPr fontId="3"/>
  </si>
  <si>
    <t>単位（人）</t>
    <rPh sb="0" eb="2">
      <t>タンイ</t>
    </rPh>
    <rPh sb="3" eb="4">
      <t>ヒト</t>
    </rPh>
    <phoneticPr fontId="3"/>
  </si>
  <si>
    <t>前月人口内訳</t>
    <rPh sb="0" eb="2">
      <t>ゼンゲツ</t>
    </rPh>
    <rPh sb="2" eb="4">
      <t>ジンコウ</t>
    </rPh>
    <rPh sb="4" eb="6">
      <t>ウチワケ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</si>
  <si>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</si>
  <si>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</si>
  <si>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</si>
  <si>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世帯数</t>
    <rPh sb="0" eb="3">
      <t>セタイスウ</t>
    </rPh>
    <phoneticPr fontId="3"/>
  </si>
  <si>
    <t>総人口</t>
    <rPh sb="0" eb="3">
      <t>ソウジンコウ</t>
    </rPh>
    <phoneticPr fontId="3"/>
  </si>
  <si>
    <t>月</t>
    <rPh sb="0" eb="1">
      <t>ツキ</t>
    </rPh>
    <phoneticPr fontId="3"/>
  </si>
  <si>
    <t>住民基本台帳世帯</t>
    <rPh sb="4" eb="5">
      <t>ダイ</t>
    </rPh>
    <rPh sb="5" eb="6">
      <t>チョウ</t>
    </rPh>
    <rPh sb="6" eb="8">
      <t>セタイ</t>
    </rPh>
    <phoneticPr fontId="3"/>
  </si>
  <si>
    <t>外国人登録世帯</t>
    <rPh sb="5" eb="7">
      <t>セタイ</t>
    </rPh>
    <phoneticPr fontId="3"/>
  </si>
  <si>
    <t>合計</t>
    <rPh sb="0" eb="2">
      <t>ゴウケイ</t>
    </rPh>
    <phoneticPr fontId="3"/>
  </si>
  <si>
    <t>日本人及び外国人人口</t>
    <rPh sb="0" eb="3">
      <t>ニホンジン</t>
    </rPh>
    <rPh sb="3" eb="4">
      <t>オヨ</t>
    </rPh>
    <rPh sb="5" eb="7">
      <t>ガイコク</t>
    </rPh>
    <rPh sb="7" eb="8">
      <t>ジン</t>
    </rPh>
    <rPh sb="8" eb="10">
      <t>ジンコウ</t>
    </rPh>
    <phoneticPr fontId="3"/>
  </si>
  <si>
    <t>日本人人口</t>
    <rPh sb="0" eb="3">
      <t>ニホンジン</t>
    </rPh>
    <rPh sb="3" eb="5">
      <t>ジンコウ</t>
    </rPh>
    <phoneticPr fontId="3"/>
  </si>
  <si>
    <t>外国人人口</t>
    <rPh sb="0" eb="2">
      <t>ガイコク</t>
    </rPh>
    <rPh sb="2" eb="3">
      <t>ジン</t>
    </rPh>
    <rPh sb="3" eb="5">
      <t>ジンコウ</t>
    </rPh>
    <phoneticPr fontId="3"/>
  </si>
  <si>
    <t>外国人人口</t>
    <phoneticPr fontId="3"/>
  </si>
  <si>
    <t>自然増減</t>
    <rPh sb="0" eb="2">
      <t>シゼン</t>
    </rPh>
    <rPh sb="2" eb="4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</si>
  <si>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</si>
  <si>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</si>
  <si>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社会増減</t>
    <rPh sb="0" eb="2">
      <t>シャカイ</t>
    </rPh>
    <rPh sb="2" eb="4">
      <t>ゾウゲン</t>
    </rPh>
    <phoneticPr fontId="3"/>
  </si>
  <si>
    <t>転入など</t>
    <rPh sb="0" eb="2">
      <t>テンニュウ</t>
    </rPh>
    <phoneticPr fontId="3"/>
  </si>
  <si>
    <t>転出など</t>
    <rPh sb="0" eb="2">
      <t>テンシュツ</t>
    </rPh>
    <phoneticPr fontId="3"/>
  </si>
  <si>
    <t>前月比（増減の内訳）</t>
    <rPh sb="0" eb="3">
      <t>ゼンゲツヒ</t>
    </rPh>
    <rPh sb="4" eb="6">
      <t>ゾウゲン</t>
    </rPh>
    <rPh sb="7" eb="9">
      <t>ウチワケ</t>
    </rPh>
    <phoneticPr fontId="3"/>
  </si>
  <si>
    <t>本月人口内訳</t>
  </si>
  <si>
    <t>日本人</t>
  </si>
  <si>
    <t>外国人</t>
  </si>
  <si>
    <t>本月人口内訳</t>
    <phoneticPr fontId="3"/>
  </si>
  <si>
    <t>令和8年4月1日　現在</t>
    <rPh sb="3" eb="4">
      <t>ネン</t>
    </rPh>
    <phoneticPr fontId="3"/>
  </si>
  <si>
    <t>令和8年5月1日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</si>
  <si>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令和8年6月1日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</si>
  <si>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令和8年7月1日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</si>
  <si>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令和8年8月1日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</si>
  <si>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令和8年9月1日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</si>
  <si>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令和8年10月1日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</si>
  <si>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令和8年11月1日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</si>
  <si>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令和8年12月1日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</si>
  <si>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令和9年1月1日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</si>
  <si>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令和9年2月1日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</si>
  <si>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令和9年3月1日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</si>
  <si>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r>
      <t>令和</t>
    </r>
    <r>
      <rPr>
        <sz val="14"/>
        <rFont val="游ゴシック"/>
        <family val="3"/>
        <charset val="128"/>
      </rPr>
      <t>8</t>
    </r>
    <r>
      <rPr>
        <sz val="14"/>
        <rFont val="ＭＳ ＰＲゴシック"/>
        <family val="3"/>
        <charset val="128"/>
      </rPr>
      <t>年度</t>
    </r>
    <rPh sb="0" eb="2">
      <t>レイワ</t>
    </rPh>
    <rPh sb="3" eb="5">
      <t>ネンド</t>
    </rPh>
    <phoneticPr fontId="3"/>
  </si>
  <si>
    <t>増減</t>
    <rPh sb="0" eb="2">
      <t>ゾウゲン</t>
    </rPh>
    <phoneticPr fontId="3"/>
  </si>
  <si>
    <t>前月人口内訳</t>
    <rPh sb="0" eb="1">
      <t>ゼン</t>
    </rPh>
    <phoneticPr fontId="3"/>
  </si>
  <si>
    <t>社会増減 転入など 男 日本人 164→163
社会増減 転出など 男 日本人 -173→-172</t>
    <phoneticPr fontId="3"/>
  </si>
  <si>
    <t>※数値を訂正しました
（令和8年7月15日）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</si>
</sst>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&quot;"/>
    <numFmt numFmtId="177" formatCode="#,##0_ ;[Red]\-#,##0\ "/>
    <numFmt numFmtId="178" formatCode="0_ ;[Red]\-0\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Ｒゴシック"/>
      <family val="3"/>
      <charset val="128"/>
    </font>
    <font>
      <sz val="16"/>
      <name val="ＭＳ ＰＲゴシック"/>
      <family val="3"/>
      <charset val="128"/>
    </font>
    <font>
      <sz val="14"/>
      <name val="游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38" fontId="5" fillId="0" borderId="1" xfId="1" applyFont="1" applyBorder="1" applyAlignment="1">
      <alignment vertical="center"/>
    </xf>
    <xf numFmtId="38" fontId="6" fillId="0" borderId="2" xfId="1" applyFont="1" applyBorder="1" applyAlignment="1" applyProtection="1">
      <alignment vertical="center"/>
      <protection locked="0"/>
    </xf>
    <xf numFmtId="38" fontId="6" fillId="0" borderId="2" xfId="1" applyFont="1" applyBorder="1" applyAlignment="1">
      <alignment vertical="center"/>
    </xf>
    <xf numFmtId="38" fontId="5" fillId="0" borderId="2" xfId="1" applyFont="1" applyBorder="1" applyAlignment="1" applyProtection="1">
      <alignment vertical="center"/>
      <protection locked="0"/>
    </xf>
    <xf numFmtId="0" fontId="7" fillId="0" borderId="0" xfId="0" applyFont="1"/>
    <xf numFmtId="0" fontId="7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7" fontId="8" fillId="0" borderId="4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shrinkToFit="1"/>
    </xf>
    <xf numFmtId="177" fontId="8" fillId="0" borderId="6" xfId="1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7" fillId="0" borderId="3" xfId="0" applyFont="1" applyBorder="1" applyAlignment="1">
      <alignment horizontal="center" shrinkToFit="1"/>
    </xf>
    <xf numFmtId="0" fontId="2" fillId="0" borderId="0" xfId="0" applyFont="1" applyBorder="1" applyAlignment="1">
      <alignment vertical="center"/>
    </xf>
    <xf numFmtId="38" fontId="5" fillId="0" borderId="2" xfId="1" applyFont="1" applyBorder="1" applyAlignment="1" applyProtection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vertical="center"/>
    </xf>
    <xf numFmtId="38" fontId="6" fillId="0" borderId="2" xfId="2" applyFont="1" applyBorder="1" applyAlignment="1" applyProtection="1">
      <alignment vertical="center"/>
      <protection locked="0"/>
    </xf>
    <xf numFmtId="38" fontId="6" fillId="0" borderId="2" xfId="2" applyFont="1" applyBorder="1" applyAlignment="1">
      <alignment vertical="center"/>
    </xf>
    <xf numFmtId="178" fontId="6" fillId="0" borderId="2" xfId="3" applyNumberFormat="1" applyFont="1" applyBorder="1" applyAlignment="1">
      <alignment vertical="center"/>
    </xf>
    <xf numFmtId="178" fontId="6" fillId="0" borderId="1" xfId="3" applyNumberFormat="1" applyFont="1" applyBorder="1" applyAlignment="1">
      <alignment vertical="center"/>
    </xf>
    <xf numFmtId="176" fontId="12" fillId="0" borderId="1" xfId="1" applyNumberFormat="1" applyFont="1" applyBorder="1" applyAlignment="1">
      <alignment horizontal="right"/>
    </xf>
    <xf numFmtId="176" fontId="12" fillId="0" borderId="7" xfId="1" applyNumberFormat="1" applyFont="1" applyBorder="1" applyAlignment="1">
      <alignment horizontal="right"/>
    </xf>
    <xf numFmtId="38" fontId="12" fillId="0" borderId="2" xfId="1" applyFont="1" applyBorder="1" applyAlignment="1" applyProtection="1">
      <alignment vertical="center"/>
      <protection locked="0"/>
    </xf>
    <xf numFmtId="176" fontId="12" fillId="0" borderId="1" xfId="1" applyNumberFormat="1" applyFont="1" applyBorder="1"/>
    <xf numFmtId="176" fontId="12" fillId="0" borderId="3" xfId="1" applyNumberFormat="1" applyFont="1" applyBorder="1"/>
    <xf numFmtId="176" fontId="12" fillId="0" borderId="5" xfId="1" applyNumberFormat="1" applyFont="1" applyBorder="1"/>
    <xf numFmtId="38" fontId="12" fillId="0" borderId="2" xfId="1" applyFont="1" applyBorder="1" applyAlignment="1">
      <alignment vertical="center"/>
    </xf>
    <xf numFmtId="176" fontId="0" fillId="0" borderId="0" xfId="0" applyNumberFormat="1"/>
    <xf numFmtId="176" fontId="13" fillId="0" borderId="8" xfId="1" applyNumberFormat="1" applyFont="1" applyBorder="1" applyAlignment="1">
      <alignment horizontal="right"/>
    </xf>
    <xf numFmtId="38" fontId="13" fillId="0" borderId="9" xfId="1" applyFont="1" applyBorder="1" applyAlignment="1" applyProtection="1">
      <alignment vertical="center"/>
      <protection locked="0"/>
    </xf>
    <xf numFmtId="176" fontId="13" fillId="0" borderId="8" xfId="1" applyNumberFormat="1" applyFont="1" applyBorder="1"/>
    <xf numFmtId="176" fontId="13" fillId="0" borderId="10" xfId="1" applyNumberFormat="1" applyFont="1" applyBorder="1"/>
    <xf numFmtId="38" fontId="6" fillId="0" borderId="11" xfId="1" applyFont="1" applyBorder="1" applyAlignment="1" applyProtection="1">
      <alignment vertical="center"/>
      <protection locked="0"/>
    </xf>
    <xf numFmtId="38" fontId="6" fillId="0" borderId="12" xfId="1" applyFont="1" applyBorder="1" applyAlignment="1" applyProtection="1">
      <alignment vertical="center"/>
      <protection locked="0"/>
    </xf>
    <xf numFmtId="38" fontId="6" fillId="0" borderId="13" xfId="1" applyFont="1" applyBorder="1" applyAlignment="1" applyProtection="1">
      <alignment vertical="center"/>
      <protection locked="0"/>
    </xf>
    <xf numFmtId="178" fontId="6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38" fontId="8" fillId="0" borderId="0" xfId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shrinkToFit="1"/>
    </xf>
    <xf numFmtId="0" fontId="7" fillId="0" borderId="23" xfId="0" applyFont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7" fillId="0" borderId="2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F6FD8038-1526-44E6-B2A5-B5F7B8F087AB}"/>
    <cellStyle name="標準" xfId="0" builtinId="0"/>
    <cellStyle name="標準 2" xfId="3" xr:uid="{6F438BAA-B2E8-4AE0-A85F-DF1BD92EA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082B-8D76-4D7B-8CCF-64CB05018861}">
  <sheetPr codeName="Sheet1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28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78324</v>
      </c>
      <c r="D5" s="5">
        <v>78507</v>
      </c>
      <c r="E5" s="4">
        <f>C5-D5</f>
        <v>-183</v>
      </c>
      <c r="F5" s="50">
        <f>C5+C6</f>
        <v>85422</v>
      </c>
      <c r="G5" s="48">
        <f>F5-D5-D6</f>
        <v>-158</v>
      </c>
    </row>
    <row r="6" spans="1:7" ht="24" customHeight="1">
      <c r="A6" s="47"/>
      <c r="B6" s="20" t="s">
        <v>26</v>
      </c>
      <c r="C6" s="5">
        <v>7098</v>
      </c>
      <c r="D6" s="5">
        <v>7073</v>
      </c>
      <c r="E6" s="4">
        <f>C6-D6</f>
        <v>25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77247</v>
      </c>
      <c r="D7" s="5">
        <v>77364</v>
      </c>
      <c r="E7" s="4">
        <f t="shared" ref="E7:E12" si="0">C7-D7</f>
        <v>-117</v>
      </c>
      <c r="F7" s="50">
        <f>C7+C8</f>
        <v>83195</v>
      </c>
      <c r="G7" s="48">
        <f>F7-D7-D8</f>
        <v>-69</v>
      </c>
    </row>
    <row r="8" spans="1:7" ht="24" customHeight="1">
      <c r="A8" s="47"/>
      <c r="B8" s="20" t="s">
        <v>26</v>
      </c>
      <c r="C8" s="5">
        <v>5948</v>
      </c>
      <c r="D8" s="5">
        <v>5900</v>
      </c>
      <c r="E8" s="4">
        <f t="shared" si="0"/>
        <v>48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155571</v>
      </c>
      <c r="D9" s="6">
        <v>155871</v>
      </c>
      <c r="E9" s="18">
        <f t="shared" si="0"/>
        <v>-300</v>
      </c>
      <c r="F9" s="50">
        <f>C9+C10</f>
        <v>168617</v>
      </c>
      <c r="G9" s="48">
        <f>F9-D9-D10</f>
        <v>-227</v>
      </c>
    </row>
    <row r="10" spans="1:7" ht="24" customHeight="1">
      <c r="A10" s="47"/>
      <c r="B10" s="20" t="s">
        <v>26</v>
      </c>
      <c r="C10" s="6">
        <v>13046</v>
      </c>
      <c r="D10" s="6">
        <v>12973</v>
      </c>
      <c r="E10" s="18">
        <f t="shared" si="0"/>
        <v>73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63396</v>
      </c>
      <c r="D11" s="6">
        <v>63226</v>
      </c>
      <c r="E11" s="7">
        <f t="shared" si="0"/>
        <v>170</v>
      </c>
      <c r="F11" s="50">
        <f>C11+C12</f>
        <v>70302</v>
      </c>
      <c r="G11" s="48">
        <f>F11-D11-D12</f>
        <v>213</v>
      </c>
    </row>
    <row r="12" spans="1:7" ht="24" customHeight="1">
      <c r="A12" s="47"/>
      <c r="B12" s="20" t="s">
        <v>26</v>
      </c>
      <c r="C12" s="6">
        <v>6906</v>
      </c>
      <c r="D12" s="6">
        <v>6863</v>
      </c>
      <c r="E12" s="4">
        <f t="shared" si="0"/>
        <v>43</v>
      </c>
      <c r="F12" s="51"/>
      <c r="G12" s="49"/>
    </row>
    <row r="13" spans="1:7" ht="21" customHeight="1">
      <c r="D13" s="17"/>
      <c r="E13" s="17"/>
      <c r="F13" s="17"/>
      <c r="G13" s="17"/>
    </row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31</v>
      </c>
      <c r="D17" s="22">
        <v>-87</v>
      </c>
      <c r="E17" s="22">
        <v>318</v>
      </c>
      <c r="F17" s="22">
        <v>-445</v>
      </c>
      <c r="G17" s="25">
        <f t="shared" ref="G17:G22" si="1">SUM(C17:F17)</f>
        <v>-183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216</v>
      </c>
      <c r="F18" s="22">
        <v>-194</v>
      </c>
      <c r="G18" s="25">
        <f t="shared" si="1"/>
        <v>25</v>
      </c>
    </row>
    <row r="19" spans="1:7" ht="21" customHeight="1">
      <c r="A19" s="47" t="s">
        <v>5</v>
      </c>
      <c r="B19" s="20" t="s">
        <v>25</v>
      </c>
      <c r="C19" s="21">
        <v>36</v>
      </c>
      <c r="D19" s="22">
        <v>-72</v>
      </c>
      <c r="E19" s="22">
        <v>243</v>
      </c>
      <c r="F19" s="22">
        <v>-324</v>
      </c>
      <c r="G19" s="25">
        <f t="shared" si="1"/>
        <v>-117</v>
      </c>
    </row>
    <row r="20" spans="1:7" ht="21" customHeight="1">
      <c r="A20" s="47"/>
      <c r="B20" s="20" t="s">
        <v>26</v>
      </c>
      <c r="C20" s="21">
        <v>3</v>
      </c>
      <c r="D20" s="22">
        <v>-1</v>
      </c>
      <c r="E20" s="22">
        <v>151</v>
      </c>
      <c r="F20" s="29">
        <v>-105</v>
      </c>
      <c r="G20" s="25">
        <f t="shared" si="1"/>
        <v>48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67</v>
      </c>
      <c r="D21" s="21">
        <f t="shared" si="2"/>
        <v>-159</v>
      </c>
      <c r="E21" s="21">
        <f t="shared" si="2"/>
        <v>561</v>
      </c>
      <c r="F21" s="21">
        <f t="shared" si="2"/>
        <v>-769</v>
      </c>
      <c r="G21" s="25">
        <f t="shared" si="1"/>
        <v>-300</v>
      </c>
    </row>
    <row r="22" spans="1:7" ht="21" customHeight="1">
      <c r="A22" s="47"/>
      <c r="B22" s="20" t="s">
        <v>26</v>
      </c>
      <c r="C22" s="21">
        <f t="shared" si="2"/>
        <v>7</v>
      </c>
      <c r="D22" s="21">
        <f t="shared" si="2"/>
        <v>-2</v>
      </c>
      <c r="E22" s="21">
        <f t="shared" si="2"/>
        <v>367</v>
      </c>
      <c r="F22" s="21">
        <f t="shared" si="2"/>
        <v>-299</v>
      </c>
      <c r="G22" s="25">
        <f t="shared" si="1"/>
        <v>73</v>
      </c>
    </row>
  </sheetData>
  <mergeCells count="21">
    <mergeCell ref="A21:A22"/>
    <mergeCell ref="F7:F8"/>
    <mergeCell ref="A17:A18"/>
    <mergeCell ref="F11:F12"/>
    <mergeCell ref="A19:A20"/>
    <mergeCell ref="E15:F15"/>
    <mergeCell ref="A15:B16"/>
    <mergeCell ref="A1:G1"/>
    <mergeCell ref="A11:A12"/>
    <mergeCell ref="A9:A10"/>
    <mergeCell ref="A7:A8"/>
    <mergeCell ref="A5:A6"/>
    <mergeCell ref="A4:B4"/>
    <mergeCell ref="G5:G6"/>
    <mergeCell ref="G15:G16"/>
    <mergeCell ref="G9:G10"/>
    <mergeCell ref="F5:F6"/>
    <mergeCell ref="C15:D15"/>
    <mergeCell ref="F9:F10"/>
    <mergeCell ref="G7:G8"/>
    <mergeCell ref="G11:G12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31F6-FB86-4EEC-88A8-2804C2F652B7}">
  <sheetPr codeName="Sheet2"/>
  <dimension ref="A1:G22"/>
  <sheetViews>
    <sheetView view="pageBreakPreview" zoomScale="80" zoomScaleNormal="100" zoomScaleSheetLayoutView="80" workbookViewId="0">
      <selection activeCell="C5" sqref="C5:C12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29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26">
        <v>78375</v>
      </c>
      <c r="D5" s="5">
        <v>78324</v>
      </c>
      <c r="E5" s="4">
        <f>C5-D5</f>
        <v>51</v>
      </c>
      <c r="F5" s="50">
        <f>C5+C6</f>
        <v>85522</v>
      </c>
      <c r="G5" s="48">
        <f>F5-D5-D6</f>
        <v>100</v>
      </c>
    </row>
    <row r="6" spans="1:7" ht="24" customHeight="1">
      <c r="A6" s="47"/>
      <c r="B6" s="20" t="s">
        <v>26</v>
      </c>
      <c r="C6" s="26">
        <v>7147</v>
      </c>
      <c r="D6" s="5">
        <v>7098</v>
      </c>
      <c r="E6" s="4">
        <f>C6-D6</f>
        <v>49</v>
      </c>
      <c r="F6" s="51"/>
      <c r="G6" s="49"/>
    </row>
    <row r="7" spans="1:7" ht="24" customHeight="1">
      <c r="A7" s="47" t="s">
        <v>5</v>
      </c>
      <c r="B7" s="20" t="s">
        <v>25</v>
      </c>
      <c r="C7" s="26">
        <v>77201</v>
      </c>
      <c r="D7" s="5">
        <v>77247</v>
      </c>
      <c r="E7" s="4">
        <f t="shared" ref="E7:E12" si="0">C7-D7</f>
        <v>-46</v>
      </c>
      <c r="F7" s="50">
        <f>C7+C8</f>
        <v>83183</v>
      </c>
      <c r="G7" s="48">
        <f>F7-D7-D8</f>
        <v>-12</v>
      </c>
    </row>
    <row r="8" spans="1:7" ht="24" customHeight="1">
      <c r="A8" s="47"/>
      <c r="B8" s="20" t="s">
        <v>26</v>
      </c>
      <c r="C8" s="26">
        <v>5982</v>
      </c>
      <c r="D8" s="5">
        <v>5948</v>
      </c>
      <c r="E8" s="4">
        <f t="shared" si="0"/>
        <v>34</v>
      </c>
      <c r="F8" s="51"/>
      <c r="G8" s="49"/>
    </row>
    <row r="9" spans="1:7" ht="24" customHeight="1">
      <c r="A9" s="47" t="s">
        <v>6</v>
      </c>
      <c r="B9" s="20" t="s">
        <v>25</v>
      </c>
      <c r="C9" s="27">
        <v>155576</v>
      </c>
      <c r="D9" s="6">
        <v>155571</v>
      </c>
      <c r="E9" s="18">
        <f t="shared" si="0"/>
        <v>5</v>
      </c>
      <c r="F9" s="50">
        <f>C9+C10</f>
        <v>168705</v>
      </c>
      <c r="G9" s="48">
        <f>F9-D9-D10</f>
        <v>88</v>
      </c>
    </row>
    <row r="10" spans="1:7" ht="24" customHeight="1">
      <c r="A10" s="47"/>
      <c r="B10" s="20" t="s">
        <v>26</v>
      </c>
      <c r="C10" s="27">
        <v>13129</v>
      </c>
      <c r="D10" s="6">
        <v>13046</v>
      </c>
      <c r="E10" s="18">
        <f t="shared" si="0"/>
        <v>83</v>
      </c>
      <c r="F10" s="51"/>
      <c r="G10" s="49"/>
    </row>
    <row r="11" spans="1:7" ht="24" customHeight="1">
      <c r="A11" s="47" t="s">
        <v>7</v>
      </c>
      <c r="B11" s="20" t="s">
        <v>25</v>
      </c>
      <c r="C11" s="26">
        <v>63548</v>
      </c>
      <c r="D11" s="6">
        <v>63396</v>
      </c>
      <c r="E11" s="7">
        <f t="shared" si="0"/>
        <v>152</v>
      </c>
      <c r="F11" s="50">
        <f>C11+C12</f>
        <v>70520</v>
      </c>
      <c r="G11" s="48">
        <f>F11-D11-D12</f>
        <v>218</v>
      </c>
    </row>
    <row r="12" spans="1:7" ht="24" customHeight="1">
      <c r="A12" s="47"/>
      <c r="B12" s="20" t="s">
        <v>26</v>
      </c>
      <c r="C12" s="26">
        <v>6972</v>
      </c>
      <c r="D12" s="6">
        <v>6906</v>
      </c>
      <c r="E12" s="4">
        <f t="shared" si="0"/>
        <v>66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8">
        <v>34</v>
      </c>
      <c r="D17" s="29">
        <v>-66</v>
      </c>
      <c r="E17" s="22">
        <v>277</v>
      </c>
      <c r="F17" s="22">
        <v>-194</v>
      </c>
      <c r="G17" s="25">
        <f t="shared" ref="G17:G22" si="1">SUM(C17:F17)</f>
        <v>51</v>
      </c>
    </row>
    <row r="18" spans="1:7" ht="21" customHeight="1">
      <c r="A18" s="47"/>
      <c r="B18" s="20" t="s">
        <v>26</v>
      </c>
      <c r="C18" s="28">
        <v>6</v>
      </c>
      <c r="D18" s="29">
        <v>-1</v>
      </c>
      <c r="E18" s="22">
        <v>217</v>
      </c>
      <c r="F18" s="22">
        <v>-173</v>
      </c>
      <c r="G18" s="25">
        <f t="shared" si="1"/>
        <v>49</v>
      </c>
    </row>
    <row r="19" spans="1:7" ht="21" customHeight="1">
      <c r="A19" s="47" t="s">
        <v>5</v>
      </c>
      <c r="B19" s="20" t="s">
        <v>25</v>
      </c>
      <c r="C19" s="28">
        <v>32</v>
      </c>
      <c r="D19" s="29">
        <v>-67</v>
      </c>
      <c r="E19" s="22">
        <v>152</v>
      </c>
      <c r="F19" s="22">
        <v>-163</v>
      </c>
      <c r="G19" s="25">
        <f t="shared" si="1"/>
        <v>-46</v>
      </c>
    </row>
    <row r="20" spans="1:7" ht="21" customHeight="1">
      <c r="A20" s="47"/>
      <c r="B20" s="20" t="s">
        <v>26</v>
      </c>
      <c r="C20" s="28">
        <v>3</v>
      </c>
      <c r="D20" s="29">
        <v>-3</v>
      </c>
      <c r="E20" s="22">
        <v>120</v>
      </c>
      <c r="F20" s="22">
        <v>-86</v>
      </c>
      <c r="G20" s="25">
        <f t="shared" si="1"/>
        <v>34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66</v>
      </c>
      <c r="D21" s="21">
        <f t="shared" si="2"/>
        <v>-133</v>
      </c>
      <c r="E21" s="21">
        <f t="shared" si="2"/>
        <v>429</v>
      </c>
      <c r="F21" s="21">
        <f t="shared" si="2"/>
        <v>-357</v>
      </c>
      <c r="G21" s="25">
        <f t="shared" si="1"/>
        <v>5</v>
      </c>
    </row>
    <row r="22" spans="1:7" ht="21" customHeight="1">
      <c r="A22" s="47"/>
      <c r="B22" s="20" t="s">
        <v>26</v>
      </c>
      <c r="C22" s="21">
        <f t="shared" si="2"/>
        <v>9</v>
      </c>
      <c r="D22" s="21">
        <f t="shared" si="2"/>
        <v>-4</v>
      </c>
      <c r="E22" s="21">
        <f t="shared" si="2"/>
        <v>337</v>
      </c>
      <c r="F22" s="21">
        <f t="shared" si="2"/>
        <v>-259</v>
      </c>
      <c r="G22" s="25">
        <f t="shared" si="1"/>
        <v>83</v>
      </c>
    </row>
  </sheetData>
  <mergeCells count="21">
    <mergeCell ref="A21:A22"/>
    <mergeCell ref="A15:B16"/>
    <mergeCell ref="C15:D15"/>
    <mergeCell ref="E15:F15"/>
    <mergeCell ref="F11:F12"/>
    <mergeCell ref="G15:G16"/>
    <mergeCell ref="A17:A18"/>
    <mergeCell ref="G11:G12"/>
    <mergeCell ref="A19:A20"/>
    <mergeCell ref="F7:F8"/>
    <mergeCell ref="G9:G10"/>
    <mergeCell ref="F9:F10"/>
    <mergeCell ref="A1:G1"/>
    <mergeCell ref="A11:A12"/>
    <mergeCell ref="A9:A10"/>
    <mergeCell ref="A7:A8"/>
    <mergeCell ref="A5:A6"/>
    <mergeCell ref="A4:B4"/>
    <mergeCell ref="G5:G6"/>
    <mergeCell ref="G7:G8"/>
    <mergeCell ref="F5:F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DEB8-AF2A-4287-B867-BF5311BF172D}">
  <sheetPr codeName="Sheet3"/>
  <dimension ref="A1:G22"/>
  <sheetViews>
    <sheetView view="pageBreakPreview" zoomScale="90" zoomScaleNormal="100" zoomScaleSheetLayoutView="90" workbookViewId="0">
      <selection activeCell="K26" sqref="K26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8" width="9" style="1"/>
    <col min="9" max="9" width="9" style="1" customWidth="1"/>
    <col min="10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30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78370</v>
      </c>
      <c r="D5" s="5">
        <v>78375</v>
      </c>
      <c r="E5" s="4">
        <f>C5-D5</f>
        <v>-5</v>
      </c>
      <c r="F5" s="50">
        <f>C5+C6</f>
        <v>85521</v>
      </c>
      <c r="G5" s="48">
        <f>F5-D5-D6</f>
        <v>-1</v>
      </c>
    </row>
    <row r="6" spans="1:7" ht="24" customHeight="1">
      <c r="A6" s="47"/>
      <c r="B6" s="20" t="s">
        <v>26</v>
      </c>
      <c r="C6" s="5">
        <v>7151</v>
      </c>
      <c r="D6" s="5">
        <v>7147</v>
      </c>
      <c r="E6" s="4">
        <f>C6-D6</f>
        <v>4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77136</v>
      </c>
      <c r="D7" s="5">
        <v>77201</v>
      </c>
      <c r="E7" s="4">
        <f t="shared" ref="E7:E12" si="0">C7-D7</f>
        <v>-65</v>
      </c>
      <c r="F7" s="50">
        <f>C7+C8</f>
        <v>83114</v>
      </c>
      <c r="G7" s="48">
        <f>F7-D7-D8</f>
        <v>-69</v>
      </c>
    </row>
    <row r="8" spans="1:7" ht="24" customHeight="1">
      <c r="A8" s="47"/>
      <c r="B8" s="20" t="s">
        <v>26</v>
      </c>
      <c r="C8" s="5">
        <v>5978</v>
      </c>
      <c r="D8" s="5">
        <v>5982</v>
      </c>
      <c r="E8" s="4">
        <f t="shared" si="0"/>
        <v>-4</v>
      </c>
      <c r="F8" s="51"/>
      <c r="G8" s="49"/>
    </row>
    <row r="9" spans="1:7" ht="24" customHeight="1">
      <c r="A9" s="47" t="s">
        <v>6</v>
      </c>
      <c r="B9" s="20" t="s">
        <v>25</v>
      </c>
      <c r="C9" s="5">
        <v>155506</v>
      </c>
      <c r="D9" s="5">
        <v>155576</v>
      </c>
      <c r="E9" s="18">
        <f t="shared" si="0"/>
        <v>-70</v>
      </c>
      <c r="F9" s="50">
        <f>C9+C10</f>
        <v>168635</v>
      </c>
      <c r="G9" s="48">
        <f>F9-D9-D10</f>
        <v>-70</v>
      </c>
    </row>
    <row r="10" spans="1:7" ht="24" customHeight="1">
      <c r="A10" s="47"/>
      <c r="B10" s="20" t="s">
        <v>26</v>
      </c>
      <c r="C10" s="5">
        <v>13129</v>
      </c>
      <c r="D10" s="5">
        <v>13129</v>
      </c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5">
        <v>63617</v>
      </c>
      <c r="D11" s="5">
        <v>63548</v>
      </c>
      <c r="E11" s="7">
        <f t="shared" si="0"/>
        <v>69</v>
      </c>
      <c r="F11" s="50">
        <f>C11+C12</f>
        <v>70577</v>
      </c>
      <c r="G11" s="48">
        <f>F11-D11-D12</f>
        <v>57</v>
      </c>
    </row>
    <row r="12" spans="1:7" ht="24" customHeight="1">
      <c r="A12" s="47"/>
      <c r="B12" s="20" t="s">
        <v>26</v>
      </c>
      <c r="C12" s="5">
        <v>6960</v>
      </c>
      <c r="D12" s="5">
        <v>6972</v>
      </c>
      <c r="E12" s="4">
        <f t="shared" si="0"/>
        <v>-12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59" t="s">
        <v>17</v>
      </c>
      <c r="D15" s="60"/>
      <c r="E15" s="59" t="s">
        <v>20</v>
      </c>
      <c r="F15" s="60"/>
      <c r="G15" s="61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62"/>
    </row>
    <row r="17" spans="1:7" ht="21" customHeight="1">
      <c r="A17" s="47" t="s">
        <v>4</v>
      </c>
      <c r="B17" s="20" t="s">
        <v>25</v>
      </c>
      <c r="C17" s="21">
        <v>27</v>
      </c>
      <c r="D17" s="22">
        <v>-80</v>
      </c>
      <c r="E17" s="22">
        <v>181</v>
      </c>
      <c r="F17" s="22">
        <v>-133</v>
      </c>
      <c r="G17" s="25">
        <f t="shared" ref="G17:G22" si="1">SUM(C17:F17)</f>
        <v>-5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148</v>
      </c>
      <c r="F18" s="22">
        <v>-147</v>
      </c>
      <c r="G18" s="25">
        <f t="shared" si="1"/>
        <v>4</v>
      </c>
    </row>
    <row r="19" spans="1:7" ht="21" customHeight="1">
      <c r="A19" s="47" t="s">
        <v>5</v>
      </c>
      <c r="B19" s="20" t="s">
        <v>25</v>
      </c>
      <c r="C19" s="21">
        <v>29</v>
      </c>
      <c r="D19" s="22">
        <v>-65</v>
      </c>
      <c r="E19" s="22">
        <v>91</v>
      </c>
      <c r="F19" s="22">
        <v>-120</v>
      </c>
      <c r="G19" s="25">
        <f t="shared" si="1"/>
        <v>-65</v>
      </c>
    </row>
    <row r="20" spans="1:7" ht="21" customHeight="1">
      <c r="A20" s="47"/>
      <c r="B20" s="20" t="s">
        <v>26</v>
      </c>
      <c r="C20" s="21">
        <v>0</v>
      </c>
      <c r="D20" s="22">
        <v>0</v>
      </c>
      <c r="E20" s="22">
        <v>77</v>
      </c>
      <c r="F20" s="22">
        <v>-81</v>
      </c>
      <c r="G20" s="25">
        <f t="shared" si="1"/>
        <v>-4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56</v>
      </c>
      <c r="D21" s="21">
        <f t="shared" si="2"/>
        <v>-145</v>
      </c>
      <c r="E21" s="21">
        <f t="shared" si="2"/>
        <v>272</v>
      </c>
      <c r="F21" s="21">
        <f t="shared" si="2"/>
        <v>-253</v>
      </c>
      <c r="G21" s="25">
        <f t="shared" si="1"/>
        <v>-70</v>
      </c>
    </row>
    <row r="22" spans="1:7" ht="21" customHeight="1">
      <c r="A22" s="47"/>
      <c r="B22" s="20" t="s">
        <v>26</v>
      </c>
      <c r="C22" s="21">
        <f t="shared" si="2"/>
        <v>4</v>
      </c>
      <c r="D22" s="21">
        <f t="shared" si="2"/>
        <v>-1</v>
      </c>
      <c r="E22" s="21">
        <f t="shared" si="2"/>
        <v>225</v>
      </c>
      <c r="F22" s="21">
        <f t="shared" si="2"/>
        <v>-228</v>
      </c>
      <c r="G22" s="25">
        <f t="shared" si="1"/>
        <v>0</v>
      </c>
    </row>
  </sheetData>
  <mergeCells count="21">
    <mergeCell ref="G15:G16"/>
    <mergeCell ref="A4:B4"/>
    <mergeCell ref="G7:G8"/>
    <mergeCell ref="G5:G6"/>
    <mergeCell ref="G9:G10"/>
    <mergeCell ref="F5:F6"/>
    <mergeCell ref="F9:F10"/>
    <mergeCell ref="F7:F8"/>
    <mergeCell ref="A1:G1"/>
    <mergeCell ref="A11:A12"/>
    <mergeCell ref="A9:A10"/>
    <mergeCell ref="A7:A8"/>
    <mergeCell ref="A5:A6"/>
    <mergeCell ref="G11:G12"/>
    <mergeCell ref="A21:A22"/>
    <mergeCell ref="A15:B16"/>
    <mergeCell ref="F11:F12"/>
    <mergeCell ref="E15:F15"/>
    <mergeCell ref="C15:D15"/>
    <mergeCell ref="A19:A20"/>
    <mergeCell ref="A17:A18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1F95-37B8-4A9B-ADC6-210F7D98FC80}">
  <sheetPr codeName="Sheet4"/>
  <dimension ref="A1:H24"/>
  <sheetViews>
    <sheetView view="pageBreakPreview" topLeftCell="A3" zoomScale="90" zoomScaleNormal="100" zoomScaleSheetLayoutView="90" workbookViewId="0">
      <selection activeCell="C5" sqref="C5:C12"/>
    </sheetView>
  </sheetViews>
  <sheetFormatPr defaultRowHeight="14.25"/>
  <cols>
    <col min="1" max="1" width="10.625" style="1" customWidth="1"/>
    <col min="2" max="2" width="8" style="2" bestFit="1" customWidth="1"/>
    <col min="3" max="6" width="15.625" style="1" customWidth="1"/>
    <col min="7" max="7" width="10.625" style="1" customWidth="1"/>
    <col min="8" max="16384" width="9" style="1"/>
  </cols>
  <sheetData>
    <row r="1" spans="1:8" ht="21" customHeight="1">
      <c r="A1" s="52" t="s">
        <v>13</v>
      </c>
      <c r="B1" s="52"/>
      <c r="C1" s="52"/>
      <c r="D1" s="52"/>
      <c r="E1" s="52"/>
      <c r="F1" s="52"/>
      <c r="G1" s="52"/>
    </row>
    <row r="2" spans="1:8" ht="21" customHeight="1">
      <c r="A2" s="1" t="s">
        <v>31</v>
      </c>
      <c r="G2" s="1" t="s">
        <v>2</v>
      </c>
    </row>
    <row r="3" spans="1:8" ht="12" customHeight="1"/>
    <row r="4" spans="1:8" ht="26.25" customHeight="1">
      <c r="A4" s="53"/>
      <c r="B4" s="54"/>
      <c r="C4" s="3" t="s">
        <v>24</v>
      </c>
      <c r="D4" s="3" t="s">
        <v>42</v>
      </c>
      <c r="E4" s="3" t="s">
        <v>0</v>
      </c>
      <c r="F4" s="3" t="s">
        <v>1</v>
      </c>
      <c r="G4" s="3" t="s">
        <v>0</v>
      </c>
    </row>
    <row r="5" spans="1:8" ht="24" customHeight="1">
      <c r="A5" s="47" t="s">
        <v>4</v>
      </c>
      <c r="B5" s="20" t="s">
        <v>25</v>
      </c>
      <c r="C5" s="5">
        <v>78314</v>
      </c>
      <c r="D5" s="5">
        <v>78370</v>
      </c>
      <c r="E5" s="4">
        <f>C5-D5</f>
        <v>-56</v>
      </c>
      <c r="F5" s="50">
        <f>C5+C6</f>
        <v>85504</v>
      </c>
      <c r="G5" s="48">
        <f>F5-D5-D6</f>
        <v>-17</v>
      </c>
    </row>
    <row r="6" spans="1:8" ht="24" customHeight="1">
      <c r="A6" s="47"/>
      <c r="B6" s="20" t="s">
        <v>26</v>
      </c>
      <c r="C6" s="5">
        <v>7190</v>
      </c>
      <c r="D6" s="5">
        <v>7151</v>
      </c>
      <c r="E6" s="4">
        <f>C6-D6</f>
        <v>39</v>
      </c>
      <c r="F6" s="51"/>
      <c r="G6" s="49"/>
    </row>
    <row r="7" spans="1:8" ht="24" customHeight="1">
      <c r="A7" s="47" t="s">
        <v>5</v>
      </c>
      <c r="B7" s="20" t="s">
        <v>25</v>
      </c>
      <c r="C7" s="5">
        <v>77124</v>
      </c>
      <c r="D7" s="5">
        <v>77136</v>
      </c>
      <c r="E7" s="4">
        <f t="shared" ref="E7:E12" si="0">C7-D7</f>
        <v>-12</v>
      </c>
      <c r="F7" s="50">
        <f>C7+C8</f>
        <v>83134</v>
      </c>
      <c r="G7" s="48">
        <f>F7-D7-D8</f>
        <v>20</v>
      </c>
    </row>
    <row r="8" spans="1:8" ht="24" customHeight="1">
      <c r="A8" s="47"/>
      <c r="B8" s="20" t="s">
        <v>26</v>
      </c>
      <c r="C8" s="5">
        <v>6010</v>
      </c>
      <c r="D8" s="5">
        <v>5978</v>
      </c>
      <c r="E8" s="4">
        <f t="shared" si="0"/>
        <v>32</v>
      </c>
      <c r="F8" s="51"/>
      <c r="G8" s="49"/>
      <c r="H8" s="46"/>
    </row>
    <row r="9" spans="1:8" ht="24" customHeight="1">
      <c r="A9" s="47" t="s">
        <v>6</v>
      </c>
      <c r="B9" s="20" t="s">
        <v>25</v>
      </c>
      <c r="C9" s="5">
        <v>155438</v>
      </c>
      <c r="D9" s="5">
        <v>155506</v>
      </c>
      <c r="E9" s="18">
        <f t="shared" si="0"/>
        <v>-68</v>
      </c>
      <c r="F9" s="50">
        <f>C9+C10</f>
        <v>168638</v>
      </c>
      <c r="G9" s="48">
        <f>F9-D9-D10</f>
        <v>3</v>
      </c>
    </row>
    <row r="10" spans="1:8" ht="24" customHeight="1">
      <c r="A10" s="47"/>
      <c r="B10" s="20" t="s">
        <v>26</v>
      </c>
      <c r="C10" s="5">
        <v>13200</v>
      </c>
      <c r="D10" s="5">
        <v>13129</v>
      </c>
      <c r="E10" s="18">
        <f t="shared" si="0"/>
        <v>71</v>
      </c>
      <c r="F10" s="51"/>
      <c r="G10" s="49"/>
    </row>
    <row r="11" spans="1:8" ht="24" customHeight="1">
      <c r="A11" s="47" t="s">
        <v>7</v>
      </c>
      <c r="B11" s="20" t="s">
        <v>25</v>
      </c>
      <c r="C11" s="5">
        <v>63661</v>
      </c>
      <c r="D11" s="5">
        <v>63617</v>
      </c>
      <c r="E11" s="7">
        <f t="shared" si="0"/>
        <v>44</v>
      </c>
      <c r="F11" s="50">
        <f>C11+C12</f>
        <v>70671</v>
      </c>
      <c r="G11" s="48">
        <f>F11-D11-D12</f>
        <v>94</v>
      </c>
    </row>
    <row r="12" spans="1:8" ht="24" customHeight="1">
      <c r="A12" s="47"/>
      <c r="B12" s="20" t="s">
        <v>26</v>
      </c>
      <c r="C12" s="5">
        <v>7010</v>
      </c>
      <c r="D12" s="42">
        <v>6960</v>
      </c>
      <c r="E12" s="4">
        <f t="shared" si="0"/>
        <v>50</v>
      </c>
      <c r="F12" s="51"/>
      <c r="G12" s="49"/>
    </row>
    <row r="13" spans="1:8" ht="21" customHeight="1">
      <c r="D13" s="43"/>
    </row>
    <row r="14" spans="1:8" ht="21" customHeight="1">
      <c r="A14" s="1" t="s">
        <v>23</v>
      </c>
      <c r="D14" s="44"/>
    </row>
    <row r="15" spans="1:8" ht="26.25" customHeight="1">
      <c r="A15" s="55"/>
      <c r="B15" s="56"/>
      <c r="C15" s="47" t="s">
        <v>17</v>
      </c>
      <c r="D15" s="62"/>
      <c r="E15" s="47" t="s">
        <v>20</v>
      </c>
      <c r="F15" s="47"/>
      <c r="G15" s="47" t="s">
        <v>0</v>
      </c>
    </row>
    <row r="16" spans="1:8" ht="26.25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4.75" customHeight="1">
      <c r="A17" s="47" t="s">
        <v>4</v>
      </c>
      <c r="B17" s="20" t="s">
        <v>25</v>
      </c>
      <c r="C17" s="21">
        <v>33</v>
      </c>
      <c r="D17" s="22">
        <v>-80</v>
      </c>
      <c r="E17" s="45">
        <v>163</v>
      </c>
      <c r="F17" s="45">
        <v>-172</v>
      </c>
      <c r="G17" s="25">
        <f t="shared" ref="G17:G22" si="1">SUM(C17:F17)</f>
        <v>-56</v>
      </c>
    </row>
    <row r="18" spans="1:7" ht="24.75" customHeight="1">
      <c r="A18" s="47"/>
      <c r="B18" s="20" t="s">
        <v>26</v>
      </c>
      <c r="C18" s="21">
        <v>8</v>
      </c>
      <c r="D18" s="22">
        <v>0</v>
      </c>
      <c r="E18" s="22">
        <v>189</v>
      </c>
      <c r="F18" s="22">
        <v>-158</v>
      </c>
      <c r="G18" s="25">
        <f t="shared" si="1"/>
        <v>39</v>
      </c>
    </row>
    <row r="19" spans="1:7" ht="24.75" customHeight="1">
      <c r="A19" s="47" t="s">
        <v>5</v>
      </c>
      <c r="B19" s="20" t="s">
        <v>25</v>
      </c>
      <c r="C19" s="21">
        <v>49</v>
      </c>
      <c r="D19" s="22">
        <v>-56</v>
      </c>
      <c r="E19" s="22">
        <v>130</v>
      </c>
      <c r="F19" s="22">
        <v>-135</v>
      </c>
      <c r="G19" s="25">
        <f t="shared" si="1"/>
        <v>-12</v>
      </c>
    </row>
    <row r="20" spans="1:7" ht="24.75" customHeight="1">
      <c r="A20" s="47"/>
      <c r="B20" s="20" t="s">
        <v>26</v>
      </c>
      <c r="C20" s="21">
        <v>2</v>
      </c>
      <c r="D20" s="22">
        <v>0</v>
      </c>
      <c r="E20" s="22">
        <v>140</v>
      </c>
      <c r="F20" s="22">
        <v>-110</v>
      </c>
      <c r="G20" s="25">
        <f t="shared" si="1"/>
        <v>32</v>
      </c>
    </row>
    <row r="21" spans="1:7" ht="24.75" customHeight="1">
      <c r="A21" s="47" t="s">
        <v>6</v>
      </c>
      <c r="B21" s="20" t="s">
        <v>25</v>
      </c>
      <c r="C21" s="21">
        <f t="shared" ref="C21:F22" si="2">SUM(C17+C19)</f>
        <v>82</v>
      </c>
      <c r="D21" s="21">
        <f t="shared" si="2"/>
        <v>-136</v>
      </c>
      <c r="E21" s="21">
        <f t="shared" si="2"/>
        <v>293</v>
      </c>
      <c r="F21" s="21">
        <f t="shared" si="2"/>
        <v>-307</v>
      </c>
      <c r="G21" s="25">
        <f t="shared" si="1"/>
        <v>-68</v>
      </c>
    </row>
    <row r="22" spans="1:7" ht="24.75" customHeight="1">
      <c r="A22" s="47"/>
      <c r="B22" s="20" t="s">
        <v>26</v>
      </c>
      <c r="C22" s="21">
        <f t="shared" si="2"/>
        <v>10</v>
      </c>
      <c r="D22" s="21">
        <f t="shared" si="2"/>
        <v>0</v>
      </c>
      <c r="E22" s="21">
        <f t="shared" si="2"/>
        <v>329</v>
      </c>
      <c r="F22" s="21">
        <f t="shared" si="2"/>
        <v>-268</v>
      </c>
      <c r="G22" s="25">
        <f t="shared" si="1"/>
        <v>71</v>
      </c>
    </row>
    <row r="23" spans="1:7">
      <c r="D23" s="66" t="s">
        <v>44</v>
      </c>
      <c r="E23" s="63" t="s">
        <v>43</v>
      </c>
      <c r="F23" s="64"/>
      <c r="G23" s="64"/>
    </row>
    <row r="24" spans="1:7">
      <c r="D24" s="67"/>
      <c r="E24" s="65"/>
      <c r="F24" s="65"/>
      <c r="G24" s="65"/>
    </row>
  </sheetData>
  <mergeCells count="23">
    <mergeCell ref="E23:G24"/>
    <mergeCell ref="D23:D24"/>
    <mergeCell ref="G15:G16"/>
    <mergeCell ref="F7:F8"/>
    <mergeCell ref="E15:F15"/>
    <mergeCell ref="G7:G8"/>
    <mergeCell ref="G9:G10"/>
    <mergeCell ref="A21:A22"/>
    <mergeCell ref="A15:B16"/>
    <mergeCell ref="F11:F12"/>
    <mergeCell ref="C15:D15"/>
    <mergeCell ref="A17:A18"/>
    <mergeCell ref="A19:A20"/>
    <mergeCell ref="A1:G1"/>
    <mergeCell ref="A11:A12"/>
    <mergeCell ref="A9:A10"/>
    <mergeCell ref="A7:A8"/>
    <mergeCell ref="A4:B4"/>
    <mergeCell ref="F5:F6"/>
    <mergeCell ref="G5:G6"/>
    <mergeCell ref="A5:A6"/>
    <mergeCell ref="G11:G12"/>
    <mergeCell ref="F9:F10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D066-E4C8-4260-B398-A86BF9CB724C}">
  <sheetPr codeName="Sheet5"/>
  <dimension ref="A1:G23"/>
  <sheetViews>
    <sheetView view="pageBreakPreview" zoomScale="90" zoomScaleNormal="100" zoomScaleSheetLayoutView="90" workbookViewId="0">
      <selection activeCell="I26" sqref="I26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32</v>
      </c>
      <c r="G2" s="19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78241</v>
      </c>
      <c r="D5" s="5">
        <v>78314</v>
      </c>
      <c r="E5" s="4">
        <f>C5-D5</f>
        <v>-73</v>
      </c>
      <c r="F5" s="50">
        <f>C5+C6</f>
        <v>85459</v>
      </c>
      <c r="G5" s="48">
        <f>F5-D5-D6</f>
        <v>-45</v>
      </c>
    </row>
    <row r="6" spans="1:7" ht="24" customHeight="1">
      <c r="A6" s="47"/>
      <c r="B6" s="20" t="s">
        <v>26</v>
      </c>
      <c r="C6" s="5">
        <v>7218</v>
      </c>
      <c r="D6" s="5">
        <v>7190</v>
      </c>
      <c r="E6" s="4">
        <f>C6-D6</f>
        <v>28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77059</v>
      </c>
      <c r="D7" s="5">
        <v>77124</v>
      </c>
      <c r="E7" s="4">
        <f t="shared" ref="E7:E12" si="0">C7-D7</f>
        <v>-65</v>
      </c>
      <c r="F7" s="50">
        <f>C7+C8</f>
        <v>83060</v>
      </c>
      <c r="G7" s="48">
        <f>F7-D7-D8</f>
        <v>-74</v>
      </c>
    </row>
    <row r="8" spans="1:7" ht="24" customHeight="1">
      <c r="A8" s="47"/>
      <c r="B8" s="20" t="s">
        <v>26</v>
      </c>
      <c r="C8" s="5">
        <v>6001</v>
      </c>
      <c r="D8" s="5">
        <v>6010</v>
      </c>
      <c r="E8" s="4">
        <f t="shared" si="0"/>
        <v>-9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155300</v>
      </c>
      <c r="D9" s="5">
        <v>155438</v>
      </c>
      <c r="E9" s="18">
        <f t="shared" si="0"/>
        <v>-138</v>
      </c>
      <c r="F9" s="50">
        <f>C9+C10</f>
        <v>168519</v>
      </c>
      <c r="G9" s="48">
        <f>F9-D9-D10</f>
        <v>-119</v>
      </c>
    </row>
    <row r="10" spans="1:7" ht="24" customHeight="1">
      <c r="A10" s="47"/>
      <c r="B10" s="20" t="s">
        <v>26</v>
      </c>
      <c r="C10" s="6">
        <v>13219</v>
      </c>
      <c r="D10" s="5">
        <v>13200</v>
      </c>
      <c r="E10" s="18">
        <f t="shared" si="0"/>
        <v>19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63662</v>
      </c>
      <c r="D11" s="5">
        <v>63661</v>
      </c>
      <c r="E11" s="7">
        <f t="shared" si="0"/>
        <v>1</v>
      </c>
      <c r="F11" s="50">
        <f>C11+C12</f>
        <v>70649</v>
      </c>
      <c r="G11" s="48">
        <f>F11-D11-D12</f>
        <v>-22</v>
      </c>
    </row>
    <row r="12" spans="1:7" ht="24" customHeight="1">
      <c r="A12" s="47"/>
      <c r="B12" s="20" t="s">
        <v>26</v>
      </c>
      <c r="C12" s="6">
        <v>6987</v>
      </c>
      <c r="D12" s="5">
        <v>7010</v>
      </c>
      <c r="E12" s="4">
        <f t="shared" si="0"/>
        <v>-23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31</v>
      </c>
      <c r="D17" s="22">
        <v>-70</v>
      </c>
      <c r="E17" s="22">
        <v>138</v>
      </c>
      <c r="F17" s="22">
        <v>-172</v>
      </c>
      <c r="G17" s="25">
        <f t="shared" ref="G17:G22" si="1">SUM(C17:F17)</f>
        <v>-73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172</v>
      </c>
      <c r="F18" s="22">
        <v>-147</v>
      </c>
      <c r="G18" s="25">
        <f t="shared" si="1"/>
        <v>28</v>
      </c>
    </row>
    <row r="19" spans="1:7" ht="21" customHeight="1">
      <c r="A19" s="47" t="s">
        <v>5</v>
      </c>
      <c r="B19" s="20" t="s">
        <v>25</v>
      </c>
      <c r="C19" s="21">
        <v>35</v>
      </c>
      <c r="D19" s="22">
        <v>-61</v>
      </c>
      <c r="E19" s="22">
        <v>103</v>
      </c>
      <c r="F19" s="22">
        <v>-142</v>
      </c>
      <c r="G19" s="25">
        <f t="shared" si="1"/>
        <v>-65</v>
      </c>
    </row>
    <row r="20" spans="1:7" ht="21" customHeight="1">
      <c r="A20" s="47"/>
      <c r="B20" s="20" t="s">
        <v>26</v>
      </c>
      <c r="C20" s="21">
        <v>5</v>
      </c>
      <c r="D20" s="22">
        <v>0</v>
      </c>
      <c r="E20" s="22">
        <v>88</v>
      </c>
      <c r="F20" s="22">
        <v>-102</v>
      </c>
      <c r="G20" s="25">
        <f t="shared" si="1"/>
        <v>-9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66</v>
      </c>
      <c r="D21" s="21">
        <f t="shared" si="2"/>
        <v>-131</v>
      </c>
      <c r="E21" s="21">
        <f t="shared" si="2"/>
        <v>241</v>
      </c>
      <c r="F21" s="21">
        <f t="shared" si="2"/>
        <v>-314</v>
      </c>
      <c r="G21" s="25">
        <f t="shared" si="1"/>
        <v>-138</v>
      </c>
    </row>
    <row r="22" spans="1:7" ht="21" customHeight="1">
      <c r="A22" s="47"/>
      <c r="B22" s="20" t="s">
        <v>26</v>
      </c>
      <c r="C22" s="21">
        <f t="shared" si="2"/>
        <v>9</v>
      </c>
      <c r="D22" s="21">
        <f t="shared" si="2"/>
        <v>-1</v>
      </c>
      <c r="E22" s="21">
        <f t="shared" si="2"/>
        <v>260</v>
      </c>
      <c r="F22" s="21">
        <f t="shared" si="2"/>
        <v>-249</v>
      </c>
      <c r="G22" s="25">
        <f t="shared" si="1"/>
        <v>19</v>
      </c>
    </row>
    <row r="23" spans="1:7">
      <c r="A23" s="17"/>
      <c r="B23" s="24"/>
      <c r="C23" s="17"/>
      <c r="D23" s="17"/>
      <c r="E23" s="17"/>
      <c r="F23" s="17"/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B824-772E-4ECA-AE47-ED7FC9B18D08}">
  <sheetPr codeName="Sheet6"/>
  <dimension ref="A1:G22"/>
  <sheetViews>
    <sheetView view="pageBreakPreview" zoomScale="90" zoomScaleNormal="100" zoomScaleSheetLayoutView="90" workbookViewId="0">
      <selection activeCell="C5" sqref="C5:C12"/>
    </sheetView>
  </sheetViews>
  <sheetFormatPr defaultRowHeight="14.25"/>
  <cols>
    <col min="1" max="1" width="10.625" style="1" customWidth="1"/>
    <col min="2" max="2" width="8.625" style="2" bestFit="1" customWidth="1"/>
    <col min="3" max="5" width="15.625" style="1" customWidth="1"/>
    <col min="6" max="6" width="14.25" style="1" customWidth="1"/>
    <col min="7" max="7" width="9.7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33</v>
      </c>
      <c r="G2" s="19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78160</v>
      </c>
      <c r="D5" s="5">
        <v>78241</v>
      </c>
      <c r="E5" s="4">
        <f>C5-D5</f>
        <v>-81</v>
      </c>
      <c r="F5" s="50">
        <f>C5+C6</f>
        <v>85390</v>
      </c>
      <c r="G5" s="48">
        <f>F5-D5-D6</f>
        <v>-69</v>
      </c>
    </row>
    <row r="6" spans="1:7" ht="24" customHeight="1">
      <c r="A6" s="47"/>
      <c r="B6" s="20" t="s">
        <v>26</v>
      </c>
      <c r="C6" s="5">
        <v>7230</v>
      </c>
      <c r="D6" s="5">
        <v>7218</v>
      </c>
      <c r="E6" s="4">
        <f>C6-D6</f>
        <v>12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77018</v>
      </c>
      <c r="D7" s="5">
        <v>77059</v>
      </c>
      <c r="E7" s="4">
        <f t="shared" ref="E7:E12" si="0">C7-D7</f>
        <v>-41</v>
      </c>
      <c r="F7" s="50">
        <f>C7+C8</f>
        <v>83086</v>
      </c>
      <c r="G7" s="48">
        <f>F7-D7-D8</f>
        <v>26</v>
      </c>
    </row>
    <row r="8" spans="1:7" ht="24" customHeight="1">
      <c r="A8" s="47"/>
      <c r="B8" s="20" t="s">
        <v>26</v>
      </c>
      <c r="C8" s="5">
        <v>6068</v>
      </c>
      <c r="D8" s="5">
        <v>6001</v>
      </c>
      <c r="E8" s="4">
        <f t="shared" si="0"/>
        <v>67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155178</v>
      </c>
      <c r="D9" s="6">
        <v>155300</v>
      </c>
      <c r="E9" s="18">
        <f t="shared" si="0"/>
        <v>-122</v>
      </c>
      <c r="F9" s="50">
        <f>C9+C10</f>
        <v>168476</v>
      </c>
      <c r="G9" s="48">
        <f>F9-D9-D10</f>
        <v>-43</v>
      </c>
    </row>
    <row r="10" spans="1:7" ht="24" customHeight="1">
      <c r="A10" s="47"/>
      <c r="B10" s="20" t="s">
        <v>26</v>
      </c>
      <c r="C10" s="6">
        <v>13298</v>
      </c>
      <c r="D10" s="6">
        <v>13219</v>
      </c>
      <c r="E10" s="18">
        <f t="shared" si="0"/>
        <v>79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63612</v>
      </c>
      <c r="D11" s="6">
        <v>63662</v>
      </c>
      <c r="E11" s="7">
        <f t="shared" si="0"/>
        <v>-50</v>
      </c>
      <c r="F11" s="50">
        <f>C11+C12</f>
        <v>70644</v>
      </c>
      <c r="G11" s="48">
        <f>F11-D11-D12</f>
        <v>-5</v>
      </c>
    </row>
    <row r="12" spans="1:7" ht="24" customHeight="1">
      <c r="A12" s="47"/>
      <c r="B12" s="20" t="s">
        <v>26</v>
      </c>
      <c r="C12" s="6">
        <v>7032</v>
      </c>
      <c r="D12" s="6">
        <v>6987</v>
      </c>
      <c r="E12" s="4">
        <f t="shared" si="0"/>
        <v>45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44</v>
      </c>
      <c r="D17" s="22">
        <v>-80</v>
      </c>
      <c r="E17" s="22">
        <v>132</v>
      </c>
      <c r="F17" s="22">
        <v>-177</v>
      </c>
      <c r="G17" s="25">
        <f t="shared" ref="G17:G22" si="1">SUM(C17:F17)</f>
        <v>-81</v>
      </c>
    </row>
    <row r="18" spans="1:7" ht="21" customHeight="1">
      <c r="A18" s="47"/>
      <c r="B18" s="20" t="s">
        <v>26</v>
      </c>
      <c r="C18" s="21">
        <v>8</v>
      </c>
      <c r="D18" s="22">
        <v>-1</v>
      </c>
      <c r="E18" s="22">
        <v>126</v>
      </c>
      <c r="F18" s="22">
        <v>-121</v>
      </c>
      <c r="G18" s="25">
        <f t="shared" si="1"/>
        <v>12</v>
      </c>
    </row>
    <row r="19" spans="1:7" ht="21" customHeight="1">
      <c r="A19" s="47" t="s">
        <v>5</v>
      </c>
      <c r="B19" s="20" t="s">
        <v>25</v>
      </c>
      <c r="C19" s="21">
        <v>48</v>
      </c>
      <c r="D19" s="22">
        <v>-92</v>
      </c>
      <c r="E19" s="22">
        <v>114</v>
      </c>
      <c r="F19" s="22">
        <v>-111</v>
      </c>
      <c r="G19" s="25">
        <f t="shared" si="1"/>
        <v>-41</v>
      </c>
    </row>
    <row r="20" spans="1:7" ht="21" customHeight="1">
      <c r="A20" s="47"/>
      <c r="B20" s="20" t="s">
        <v>26</v>
      </c>
      <c r="C20" s="21">
        <v>8</v>
      </c>
      <c r="D20" s="22">
        <v>0</v>
      </c>
      <c r="E20" s="22">
        <v>111</v>
      </c>
      <c r="F20" s="22">
        <v>-52</v>
      </c>
      <c r="G20" s="25">
        <f t="shared" si="1"/>
        <v>67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92</v>
      </c>
      <c r="D21" s="21">
        <f t="shared" si="2"/>
        <v>-172</v>
      </c>
      <c r="E21" s="21">
        <f t="shared" si="2"/>
        <v>246</v>
      </c>
      <c r="F21" s="21">
        <f t="shared" si="2"/>
        <v>-288</v>
      </c>
      <c r="G21" s="25">
        <f t="shared" si="1"/>
        <v>-122</v>
      </c>
    </row>
    <row r="22" spans="1:7" ht="21" customHeight="1">
      <c r="A22" s="47"/>
      <c r="B22" s="20" t="s">
        <v>26</v>
      </c>
      <c r="C22" s="21">
        <f t="shared" si="2"/>
        <v>16</v>
      </c>
      <c r="D22" s="21">
        <f t="shared" si="2"/>
        <v>-1</v>
      </c>
      <c r="E22" s="21">
        <f t="shared" si="2"/>
        <v>237</v>
      </c>
      <c r="F22" s="21">
        <f t="shared" si="2"/>
        <v>-173</v>
      </c>
      <c r="G22" s="25">
        <f t="shared" si="1"/>
        <v>79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F7:F8"/>
    <mergeCell ref="A21:A22"/>
    <mergeCell ref="A17:A18"/>
    <mergeCell ref="F11:F12"/>
    <mergeCell ref="E15:F15"/>
    <mergeCell ref="F9:F10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7196-2E36-45DB-AF59-C05DCFE9D0C7}">
  <sheetPr codeName="Sheet7"/>
  <dimension ref="A1:G22"/>
  <sheetViews>
    <sheetView tabSelected="1" view="pageBreakPreview" zoomScale="90" zoomScaleNormal="100" zoomScaleSheetLayoutView="90" workbookViewId="0">
      <selection activeCell="F20" sqref="F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8.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34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27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78066</v>
      </c>
      <c r="D5" s="5">
        <v>78160</v>
      </c>
      <c r="E5" s="4">
        <f>C5-D5</f>
        <v>-94</v>
      </c>
      <c r="F5" s="50">
        <f>C5+C6</f>
        <v>85307</v>
      </c>
      <c r="G5" s="48">
        <f>F5-D5-D6</f>
        <v>-83</v>
      </c>
    </row>
    <row r="6" spans="1:7" ht="24" customHeight="1">
      <c r="A6" s="47"/>
      <c r="B6" s="20" t="s">
        <v>26</v>
      </c>
      <c r="C6" s="5">
        <v>7241</v>
      </c>
      <c r="D6" s="5">
        <v>7230</v>
      </c>
      <c r="E6" s="4">
        <f>C6-D6</f>
        <v>11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76963</v>
      </c>
      <c r="D7" s="5">
        <v>77018</v>
      </c>
      <c r="E7" s="4">
        <f t="shared" ref="E7:E12" si="0">C7-D7</f>
        <v>-55</v>
      </c>
      <c r="F7" s="50">
        <f>C7+C8</f>
        <v>83039</v>
      </c>
      <c r="G7" s="48">
        <f>F7-D7-D8</f>
        <v>-47</v>
      </c>
    </row>
    <row r="8" spans="1:7" ht="24" customHeight="1">
      <c r="A8" s="47"/>
      <c r="B8" s="20" t="s">
        <v>26</v>
      </c>
      <c r="C8" s="5">
        <v>6076</v>
      </c>
      <c r="D8" s="5">
        <v>6068</v>
      </c>
      <c r="E8" s="4">
        <f t="shared" si="0"/>
        <v>8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155029</v>
      </c>
      <c r="D9" s="6">
        <v>155178</v>
      </c>
      <c r="E9" s="18">
        <f t="shared" si="0"/>
        <v>-149</v>
      </c>
      <c r="F9" s="50">
        <f>C9+C10</f>
        <v>168346</v>
      </c>
      <c r="G9" s="48">
        <f>F9-D9-D10</f>
        <v>-130</v>
      </c>
    </row>
    <row r="10" spans="1:7" ht="24" customHeight="1">
      <c r="A10" s="47"/>
      <c r="B10" s="20" t="s">
        <v>26</v>
      </c>
      <c r="C10" s="6">
        <v>13317</v>
      </c>
      <c r="D10" s="6">
        <v>13298</v>
      </c>
      <c r="E10" s="18">
        <f t="shared" si="0"/>
        <v>19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63606</v>
      </c>
      <c r="D11" s="6">
        <v>63612</v>
      </c>
      <c r="E11" s="7">
        <f t="shared" si="0"/>
        <v>-6</v>
      </c>
      <c r="F11" s="50">
        <f>C11+C12</f>
        <v>70644</v>
      </c>
      <c r="G11" s="48">
        <f>F11-D11-D12</f>
        <v>0</v>
      </c>
    </row>
    <row r="12" spans="1:7" ht="24" customHeight="1">
      <c r="A12" s="47"/>
      <c r="B12" s="20" t="s">
        <v>26</v>
      </c>
      <c r="C12" s="6">
        <v>7038</v>
      </c>
      <c r="D12" s="6">
        <v>7032</v>
      </c>
      <c r="E12" s="4">
        <f t="shared" si="0"/>
        <v>6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28</v>
      </c>
      <c r="D17" s="22">
        <v>-77</v>
      </c>
      <c r="E17" s="22">
        <v>113</v>
      </c>
      <c r="F17" s="22">
        <v>-158</v>
      </c>
      <c r="G17" s="25">
        <f t="shared" ref="G17:G22" si="1">SUM(C17:F17)</f>
        <v>-94</v>
      </c>
    </row>
    <row r="18" spans="1:7" ht="21" customHeight="1">
      <c r="A18" s="47"/>
      <c r="B18" s="20" t="s">
        <v>26</v>
      </c>
      <c r="C18" s="21">
        <v>9</v>
      </c>
      <c r="D18" s="22">
        <v>0</v>
      </c>
      <c r="E18" s="22">
        <v>146</v>
      </c>
      <c r="F18" s="22">
        <v>-144</v>
      </c>
      <c r="G18" s="25">
        <f t="shared" si="1"/>
        <v>11</v>
      </c>
    </row>
    <row r="19" spans="1:7" ht="21" customHeight="1">
      <c r="A19" s="47" t="s">
        <v>5</v>
      </c>
      <c r="B19" s="20" t="s">
        <v>25</v>
      </c>
      <c r="C19" s="21">
        <v>37</v>
      </c>
      <c r="D19" s="22">
        <v>-69</v>
      </c>
      <c r="E19" s="22">
        <v>102</v>
      </c>
      <c r="F19" s="22">
        <v>-125</v>
      </c>
      <c r="G19" s="25">
        <f t="shared" si="1"/>
        <v>-55</v>
      </c>
    </row>
    <row r="20" spans="1:7" ht="21" customHeight="1">
      <c r="A20" s="47"/>
      <c r="B20" s="20" t="s">
        <v>26</v>
      </c>
      <c r="C20" s="21">
        <v>2</v>
      </c>
      <c r="D20" s="22">
        <v>0</v>
      </c>
      <c r="E20" s="22">
        <v>88</v>
      </c>
      <c r="F20" s="22">
        <v>-82</v>
      </c>
      <c r="G20" s="25">
        <f t="shared" si="1"/>
        <v>8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65</v>
      </c>
      <c r="D21" s="21">
        <f t="shared" si="2"/>
        <v>-146</v>
      </c>
      <c r="E21" s="21">
        <f t="shared" si="2"/>
        <v>215</v>
      </c>
      <c r="F21" s="21">
        <f t="shared" si="2"/>
        <v>-283</v>
      </c>
      <c r="G21" s="25">
        <f t="shared" si="1"/>
        <v>-149</v>
      </c>
    </row>
    <row r="22" spans="1:7" ht="21" customHeight="1">
      <c r="A22" s="47"/>
      <c r="B22" s="20" t="s">
        <v>26</v>
      </c>
      <c r="C22" s="21">
        <f t="shared" si="2"/>
        <v>11</v>
      </c>
      <c r="D22" s="21">
        <f t="shared" si="2"/>
        <v>0</v>
      </c>
      <c r="E22" s="21">
        <f t="shared" si="2"/>
        <v>234</v>
      </c>
      <c r="F22" s="21">
        <f t="shared" si="2"/>
        <v>-226</v>
      </c>
      <c r="G22" s="25">
        <f t="shared" si="1"/>
        <v>19</v>
      </c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6DC1-F921-4D2A-800B-58C3B733F900}">
  <sheetPr codeName="Sheet8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35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F7:F8"/>
    <mergeCell ref="A21:A22"/>
    <mergeCell ref="A17:A18"/>
    <mergeCell ref="F11:F12"/>
    <mergeCell ref="E15:F15"/>
    <mergeCell ref="F9:F10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AFE6-DFF3-477C-A0A5-01E4FCF49667}">
  <sheetPr codeName="Sheet9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36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B88A-CAAA-4B44-BFF3-680164DA4268}"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37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1:A12"/>
    <mergeCell ref="F11:F12"/>
    <mergeCell ref="G11:G12"/>
    <mergeCell ref="A21:A22"/>
    <mergeCell ref="A15:B16"/>
    <mergeCell ref="C15:D15"/>
    <mergeCell ref="E15:F15"/>
    <mergeCell ref="G15:G16"/>
    <mergeCell ref="A17:A18"/>
    <mergeCell ref="A19:A20"/>
    <mergeCell ref="A7:A8"/>
    <mergeCell ref="F7:F8"/>
    <mergeCell ref="G7:G8"/>
    <mergeCell ref="A9:A10"/>
    <mergeCell ref="F9:F10"/>
    <mergeCell ref="G9:G10"/>
    <mergeCell ref="A1:G1"/>
    <mergeCell ref="A4:B4"/>
    <mergeCell ref="A5:A6"/>
    <mergeCell ref="F5:F6"/>
    <mergeCell ref="G5:G6"/>
  </mergeCells>
  <phoneticPr fontId="3"/>
  <pageMargins left="0.98425196850393704" right="0.59055118110236227" top="0.78740157480314965" bottom="0.98425196850393704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D137-769F-46AD-87F1-0DDB762B7111}"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38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1:A12"/>
    <mergeCell ref="F11:F12"/>
    <mergeCell ref="G11:G12"/>
    <mergeCell ref="A21:A22"/>
    <mergeCell ref="A15:B16"/>
    <mergeCell ref="C15:D15"/>
    <mergeCell ref="E15:F15"/>
    <mergeCell ref="G15:G16"/>
    <mergeCell ref="A17:A18"/>
    <mergeCell ref="A19:A20"/>
    <mergeCell ref="A7:A8"/>
    <mergeCell ref="F7:F8"/>
    <mergeCell ref="G7:G8"/>
    <mergeCell ref="A9:A10"/>
    <mergeCell ref="F9:F10"/>
    <mergeCell ref="G9:G10"/>
    <mergeCell ref="A1:G1"/>
    <mergeCell ref="A4:B4"/>
    <mergeCell ref="A5:A6"/>
    <mergeCell ref="F5:F6"/>
    <mergeCell ref="G5:G6"/>
  </mergeCells>
  <phoneticPr fontId="3"/>
  <pageMargins left="0.98425196850393704" right="0.59055118110236227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8A74-BF68-4641-A469-F3F0AF5DD23E}">
  <sheetPr codeName="Sheet12"/>
  <dimension ref="A1:G22"/>
  <sheetViews>
    <sheetView view="pageBreakPreview" zoomScale="90" zoomScaleNormal="100" zoomScaleSheetLayoutView="90" workbookViewId="0">
      <selection activeCell="E13" sqref="E13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39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3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3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3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3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3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3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F7:F8"/>
    <mergeCell ref="A21:A22"/>
    <mergeCell ref="A17:A18"/>
    <mergeCell ref="F11:F12"/>
    <mergeCell ref="E15:F15"/>
    <mergeCell ref="F9:F10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636C-9C10-45B8-A66F-1584D6699733}">
  <dimension ref="A2:K17"/>
  <sheetViews>
    <sheetView workbookViewId="0">
      <selection activeCell="O13" sqref="O13"/>
    </sheetView>
  </sheetViews>
  <sheetFormatPr defaultRowHeight="13.5"/>
  <cols>
    <col min="1" max="1" width="8.75" customWidth="1"/>
    <col min="2" max="11" width="10" customWidth="1"/>
  </cols>
  <sheetData>
    <row r="2" spans="1:11" ht="24.75" thickBot="1">
      <c r="A2" s="8" t="s">
        <v>40</v>
      </c>
      <c r="B2" s="8"/>
      <c r="C2" s="8"/>
      <c r="D2" s="8"/>
      <c r="E2" s="8"/>
      <c r="F2" s="8"/>
      <c r="G2" s="68"/>
      <c r="H2" s="68"/>
      <c r="I2" s="68"/>
      <c r="J2" s="68"/>
      <c r="K2" s="15"/>
    </row>
    <row r="3" spans="1:11" ht="17.25">
      <c r="A3" s="69" t="s">
        <v>9</v>
      </c>
      <c r="B3" s="74" t="s">
        <v>8</v>
      </c>
      <c r="C3" s="75"/>
      <c r="D3" s="76"/>
      <c r="E3" s="71" t="s">
        <v>14</v>
      </c>
      <c r="F3" s="72"/>
      <c r="G3" s="73" t="s">
        <v>16</v>
      </c>
      <c r="H3" s="71"/>
      <c r="I3" s="77" t="s">
        <v>7</v>
      </c>
      <c r="J3" s="78"/>
      <c r="K3" s="79"/>
    </row>
    <row r="4" spans="1:11" ht="17.25">
      <c r="A4" s="70"/>
      <c r="B4" s="9" t="s">
        <v>14</v>
      </c>
      <c r="C4" s="9" t="s">
        <v>15</v>
      </c>
      <c r="D4" s="9" t="s">
        <v>12</v>
      </c>
      <c r="E4" s="9" t="s">
        <v>4</v>
      </c>
      <c r="F4" s="10" t="s">
        <v>5</v>
      </c>
      <c r="G4" s="10" t="s">
        <v>4</v>
      </c>
      <c r="H4" s="11" t="s">
        <v>5</v>
      </c>
      <c r="I4" s="9" t="s">
        <v>10</v>
      </c>
      <c r="J4" s="16" t="s">
        <v>11</v>
      </c>
      <c r="K4" s="13" t="s">
        <v>12</v>
      </c>
    </row>
    <row r="5" spans="1:11" ht="18.75">
      <c r="A5" s="12">
        <v>4</v>
      </c>
      <c r="B5" s="30">
        <f t="shared" ref="B5:B16" si="0">SUM(E5,F5)</f>
        <v>155571</v>
      </c>
      <c r="C5" s="31">
        <f>SUM(H5,G5)</f>
        <v>13046</v>
      </c>
      <c r="D5" s="31">
        <f>SUM(B5:C5)</f>
        <v>168617</v>
      </c>
      <c r="E5" s="30">
        <f>'４月'!$C$5</f>
        <v>78324</v>
      </c>
      <c r="F5" s="32">
        <f>'４月'!$C$7</f>
        <v>77247</v>
      </c>
      <c r="G5" s="30">
        <f>'４月'!$C$6</f>
        <v>7098</v>
      </c>
      <c r="H5" s="30">
        <f>'４月'!$C$8</f>
        <v>5948</v>
      </c>
      <c r="I5" s="33">
        <f>'４月'!$C$11</f>
        <v>63396</v>
      </c>
      <c r="J5" s="34">
        <f>'４月'!$C$12</f>
        <v>6906</v>
      </c>
      <c r="K5" s="35">
        <f>SUM(I5:J5)</f>
        <v>70302</v>
      </c>
    </row>
    <row r="6" spans="1:11" ht="18.75">
      <c r="A6" s="12">
        <v>5</v>
      </c>
      <c r="B6" s="30">
        <f t="shared" si="0"/>
        <v>155576</v>
      </c>
      <c r="C6" s="31">
        <f t="shared" ref="C6:C16" si="1">SUM(H6,G6)</f>
        <v>13129</v>
      </c>
      <c r="D6" s="31">
        <f t="shared" ref="D6:D16" si="2">SUM(B6:C6)</f>
        <v>168705</v>
      </c>
      <c r="E6" s="30">
        <f>'５月'!$C$5</f>
        <v>78375</v>
      </c>
      <c r="F6" s="32">
        <f>'５月'!$C$7</f>
        <v>77201</v>
      </c>
      <c r="G6" s="30">
        <f>'５月'!$C$6</f>
        <v>7147</v>
      </c>
      <c r="H6" s="30">
        <f>'５月'!$C$8</f>
        <v>5982</v>
      </c>
      <c r="I6" s="33">
        <f>'５月'!$C$11</f>
        <v>63548</v>
      </c>
      <c r="J6" s="34">
        <f>'５月'!$C$12</f>
        <v>6972</v>
      </c>
      <c r="K6" s="35">
        <f t="shared" ref="K6:K16" si="3">SUM(I6:J6)</f>
        <v>70520</v>
      </c>
    </row>
    <row r="7" spans="1:11" ht="18.75">
      <c r="A7" s="12">
        <v>6</v>
      </c>
      <c r="B7" s="30">
        <f t="shared" si="0"/>
        <v>155506</v>
      </c>
      <c r="C7" s="31">
        <f t="shared" si="1"/>
        <v>13129</v>
      </c>
      <c r="D7" s="31">
        <f t="shared" si="2"/>
        <v>168635</v>
      </c>
      <c r="E7" s="30">
        <f>'６月'!$C$5</f>
        <v>78370</v>
      </c>
      <c r="F7" s="32">
        <f>'６月'!$C$7</f>
        <v>77136</v>
      </c>
      <c r="G7" s="30">
        <f>'６月'!$C$6</f>
        <v>7151</v>
      </c>
      <c r="H7" s="30">
        <f>'６月'!$C$8</f>
        <v>5978</v>
      </c>
      <c r="I7" s="33">
        <f>'６月'!$C$11</f>
        <v>63617</v>
      </c>
      <c r="J7" s="34">
        <f>'６月'!$C$12</f>
        <v>6960</v>
      </c>
      <c r="K7" s="35">
        <f t="shared" si="3"/>
        <v>70577</v>
      </c>
    </row>
    <row r="8" spans="1:11" ht="18.75">
      <c r="A8" s="12">
        <v>7</v>
      </c>
      <c r="B8" s="30">
        <f t="shared" si="0"/>
        <v>155438</v>
      </c>
      <c r="C8" s="31">
        <f t="shared" si="1"/>
        <v>13200</v>
      </c>
      <c r="D8" s="31">
        <f t="shared" si="2"/>
        <v>168638</v>
      </c>
      <c r="E8" s="30">
        <f>'７月(訂正あり)'!$C$5</f>
        <v>78314</v>
      </c>
      <c r="F8" s="32">
        <f>'７月(訂正あり)'!$C$7</f>
        <v>77124</v>
      </c>
      <c r="G8" s="30">
        <f>'７月(訂正あり)'!$C$6</f>
        <v>7190</v>
      </c>
      <c r="H8" s="30">
        <f>'７月(訂正あり)'!$C$8</f>
        <v>6010</v>
      </c>
      <c r="I8" s="33">
        <f>'７月(訂正あり)'!$C$11</f>
        <v>63661</v>
      </c>
      <c r="J8" s="34">
        <f>'７月(訂正あり)'!$C$12</f>
        <v>7010</v>
      </c>
      <c r="K8" s="35">
        <f t="shared" si="3"/>
        <v>70671</v>
      </c>
    </row>
    <row r="9" spans="1:11" ht="18.75">
      <c r="A9" s="12">
        <v>8</v>
      </c>
      <c r="B9" s="30">
        <f t="shared" si="0"/>
        <v>155300</v>
      </c>
      <c r="C9" s="31">
        <f t="shared" si="1"/>
        <v>13219</v>
      </c>
      <c r="D9" s="31">
        <f t="shared" si="2"/>
        <v>168519</v>
      </c>
      <c r="E9" s="30">
        <f>'８月'!$C$5</f>
        <v>78241</v>
      </c>
      <c r="F9" s="32">
        <f>'８月'!$C$7</f>
        <v>77059</v>
      </c>
      <c r="G9" s="30">
        <f>'８月'!$C$6</f>
        <v>7218</v>
      </c>
      <c r="H9" s="30">
        <f>'８月'!$C$8</f>
        <v>6001</v>
      </c>
      <c r="I9" s="33">
        <f>'８月'!$C$11</f>
        <v>63662</v>
      </c>
      <c r="J9" s="34">
        <f>'８月'!$C$12</f>
        <v>6987</v>
      </c>
      <c r="K9" s="35">
        <f t="shared" si="3"/>
        <v>70649</v>
      </c>
    </row>
    <row r="10" spans="1:11" ht="18.75">
      <c r="A10" s="12">
        <v>9</v>
      </c>
      <c r="B10" s="30">
        <f t="shared" si="0"/>
        <v>155178</v>
      </c>
      <c r="C10" s="31">
        <f t="shared" si="1"/>
        <v>13298</v>
      </c>
      <c r="D10" s="31">
        <f t="shared" si="2"/>
        <v>168476</v>
      </c>
      <c r="E10" s="30">
        <f>'９月'!$C$5</f>
        <v>78160</v>
      </c>
      <c r="F10" s="32">
        <f>'９月'!$C$7</f>
        <v>77018</v>
      </c>
      <c r="G10" s="30">
        <f>'９月'!$C$6</f>
        <v>7230</v>
      </c>
      <c r="H10" s="30">
        <f>'９月'!$C$8</f>
        <v>6068</v>
      </c>
      <c r="I10" s="33">
        <f>'９月'!$C$11</f>
        <v>63612</v>
      </c>
      <c r="J10" s="34">
        <f>'９月'!$C$12</f>
        <v>7032</v>
      </c>
      <c r="K10" s="35">
        <f t="shared" si="3"/>
        <v>70644</v>
      </c>
    </row>
    <row r="11" spans="1:11" ht="18.75">
      <c r="A11" s="12">
        <v>10</v>
      </c>
      <c r="B11" s="30">
        <f t="shared" si="0"/>
        <v>155029</v>
      </c>
      <c r="C11" s="31">
        <f t="shared" si="1"/>
        <v>13317</v>
      </c>
      <c r="D11" s="31">
        <f t="shared" si="2"/>
        <v>168346</v>
      </c>
      <c r="E11" s="30">
        <f>'１０月'!$C$5</f>
        <v>78066</v>
      </c>
      <c r="F11" s="32">
        <f>'１０月'!$C$7</f>
        <v>76963</v>
      </c>
      <c r="G11" s="30">
        <f>'１０月'!$C$6</f>
        <v>7241</v>
      </c>
      <c r="H11" s="30">
        <f>'１０月'!$C$8</f>
        <v>6076</v>
      </c>
      <c r="I11" s="33">
        <f>'１０月'!$C$11</f>
        <v>63606</v>
      </c>
      <c r="J11" s="34">
        <f>'１０月'!$C$12</f>
        <v>7038</v>
      </c>
      <c r="K11" s="35">
        <f t="shared" si="3"/>
        <v>70644</v>
      </c>
    </row>
    <row r="12" spans="1:11" ht="18.75">
      <c r="A12" s="12">
        <v>11</v>
      </c>
      <c r="B12" s="30">
        <f t="shared" si="0"/>
        <v>0</v>
      </c>
      <c r="C12" s="31">
        <f t="shared" si="1"/>
        <v>0</v>
      </c>
      <c r="D12" s="31">
        <f t="shared" si="2"/>
        <v>0</v>
      </c>
      <c r="E12" s="30">
        <f>'１１月'!$C$5</f>
        <v>0</v>
      </c>
      <c r="F12" s="32">
        <f>'１１月'!$C$7</f>
        <v>0</v>
      </c>
      <c r="G12" s="30">
        <f>'１１月'!$C$6</f>
        <v>0</v>
      </c>
      <c r="H12" s="30">
        <f>'１１月'!$C$8</f>
        <v>0</v>
      </c>
      <c r="I12" s="33">
        <f>'１１月'!$C$11</f>
        <v>0</v>
      </c>
      <c r="J12" s="34">
        <f>'１１月'!$C$12</f>
        <v>0</v>
      </c>
      <c r="K12" s="35">
        <f t="shared" si="3"/>
        <v>0</v>
      </c>
    </row>
    <row r="13" spans="1:11" ht="18.75">
      <c r="A13" s="12">
        <v>12</v>
      </c>
      <c r="B13" s="30">
        <f t="shared" si="0"/>
        <v>0</v>
      </c>
      <c r="C13" s="31">
        <f t="shared" si="1"/>
        <v>0</v>
      </c>
      <c r="D13" s="31">
        <f t="shared" si="2"/>
        <v>0</v>
      </c>
      <c r="E13" s="30">
        <f>'１２月'!$C$5</f>
        <v>0</v>
      </c>
      <c r="F13" s="32">
        <f>'１２月'!$C$7</f>
        <v>0</v>
      </c>
      <c r="G13" s="30">
        <f>'１２月'!$C$6</f>
        <v>0</v>
      </c>
      <c r="H13" s="30">
        <f>'１２月'!$C$8</f>
        <v>0</v>
      </c>
      <c r="I13" s="33">
        <f>'１２月'!$C$11</f>
        <v>0</v>
      </c>
      <c r="J13" s="34">
        <f>'１２月'!$C$12</f>
        <v>0</v>
      </c>
      <c r="K13" s="35">
        <f t="shared" si="3"/>
        <v>0</v>
      </c>
    </row>
    <row r="14" spans="1:11" ht="18.75">
      <c r="A14" s="12">
        <v>1</v>
      </c>
      <c r="B14" s="30">
        <f t="shared" si="0"/>
        <v>0</v>
      </c>
      <c r="C14" s="31">
        <f t="shared" si="1"/>
        <v>0</v>
      </c>
      <c r="D14" s="31">
        <f t="shared" si="2"/>
        <v>0</v>
      </c>
      <c r="E14" s="30">
        <f>'１月'!$C$5</f>
        <v>0</v>
      </c>
      <c r="F14" s="32">
        <f>'１月'!$C$7</f>
        <v>0</v>
      </c>
      <c r="G14" s="32">
        <f>'１月'!$C$6</f>
        <v>0</v>
      </c>
      <c r="H14" s="32">
        <v>0</v>
      </c>
      <c r="I14" s="36">
        <v>0</v>
      </c>
      <c r="J14" s="36">
        <v>0</v>
      </c>
      <c r="K14" s="35">
        <f t="shared" si="3"/>
        <v>0</v>
      </c>
    </row>
    <row r="15" spans="1:11" ht="18.75">
      <c r="A15" s="12">
        <v>2</v>
      </c>
      <c r="B15" s="30">
        <f t="shared" si="0"/>
        <v>0</v>
      </c>
      <c r="C15" s="31">
        <f t="shared" si="1"/>
        <v>0</v>
      </c>
      <c r="D15" s="31">
        <f t="shared" si="2"/>
        <v>0</v>
      </c>
      <c r="E15" s="30">
        <f>'２月'!$C$5</f>
        <v>0</v>
      </c>
      <c r="F15" s="32">
        <f>'２月'!$C$7</f>
        <v>0</v>
      </c>
      <c r="G15" s="32">
        <f>'２月'!$C$6</f>
        <v>0</v>
      </c>
      <c r="H15" s="32">
        <v>0</v>
      </c>
      <c r="I15" s="36">
        <v>0</v>
      </c>
      <c r="J15" s="36">
        <v>0</v>
      </c>
      <c r="K15" s="35">
        <f t="shared" si="3"/>
        <v>0</v>
      </c>
    </row>
    <row r="16" spans="1:11" ht="19.5" thickBot="1">
      <c r="A16" s="14">
        <v>3</v>
      </c>
      <c r="B16" s="38">
        <f t="shared" si="0"/>
        <v>0</v>
      </c>
      <c r="C16" s="38">
        <f t="shared" si="1"/>
        <v>0</v>
      </c>
      <c r="D16" s="38">
        <f t="shared" si="2"/>
        <v>0</v>
      </c>
      <c r="E16" s="38">
        <f>'３月'!$C$5</f>
        <v>0</v>
      </c>
      <c r="F16" s="39">
        <f>'３月'!$C$7</f>
        <v>0</v>
      </c>
      <c r="G16" s="38">
        <f>'３月'!$C$6</f>
        <v>0</v>
      </c>
      <c r="H16" s="38">
        <f>'３月'!$C$8</f>
        <v>0</v>
      </c>
      <c r="I16" s="40">
        <f>'３月'!$C$11</f>
        <v>0</v>
      </c>
      <c r="J16" s="40">
        <f>'３月'!$C$12</f>
        <v>0</v>
      </c>
      <c r="K16" s="41">
        <f t="shared" si="3"/>
        <v>0</v>
      </c>
    </row>
    <row r="17" spans="1:11">
      <c r="A17" t="s">
        <v>41</v>
      </c>
      <c r="B17" s="37">
        <f>B16-B5</f>
        <v>-155571</v>
      </c>
      <c r="C17" s="37">
        <f t="shared" ref="C17:K17" si="4">C16-C5</f>
        <v>-13046</v>
      </c>
      <c r="D17" s="37">
        <f t="shared" si="4"/>
        <v>-168617</v>
      </c>
      <c r="E17" s="37">
        <f t="shared" si="4"/>
        <v>-78324</v>
      </c>
      <c r="F17" s="37">
        <f t="shared" si="4"/>
        <v>-77247</v>
      </c>
      <c r="G17" s="37">
        <f t="shared" si="4"/>
        <v>-7098</v>
      </c>
      <c r="H17" s="37">
        <f t="shared" si="4"/>
        <v>-5948</v>
      </c>
      <c r="I17" s="37">
        <f t="shared" si="4"/>
        <v>-63396</v>
      </c>
      <c r="J17" s="37">
        <f t="shared" si="4"/>
        <v>-6906</v>
      </c>
      <c r="K17" s="37">
        <f t="shared" si="4"/>
        <v>-70302</v>
      </c>
    </row>
  </sheetData>
  <mergeCells count="6">
    <mergeCell ref="G2:J2"/>
    <mergeCell ref="A3:A4"/>
    <mergeCell ref="E3:F3"/>
    <mergeCell ref="G3:H3"/>
    <mergeCell ref="B3:D3"/>
    <mergeCell ref="I3:K3"/>
  </mergeCells>
  <phoneticPr fontId="3"/>
  <pageMargins left="0.75" right="0.75" top="1" bottom="1" header="0.51200000000000001" footer="0.51200000000000001"/>
  <pageSetup paperSize="9" orientation="landscape" r:id="rId1"/>
  <headerFooter alignWithMargins="0"/>
  <ignoredErrors>
    <ignoredError sqref="F5:F13 F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４月</vt:lpstr>
      <vt:lpstr>５月</vt:lpstr>
      <vt:lpstr>６月</vt:lpstr>
      <vt:lpstr>７月(訂正あり)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年度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'７月(訂正あり)'!Print_Area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2026-10-02T08:04:05Z</cp:lastPrinted>
  <dcterms:created xsi:type="dcterms:W3CDTF">2001-04-02T08:28:31Z</dcterms:created>
  <dcterms:modified xsi:type="dcterms:W3CDTF">2026-10-02T08:07:02Z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1313206050</vt:i4>
  </property>
  <property fmtid="{D5CDD505-2E9C-101B-9397-08002B2CF9AE}" pid="3" name="_EmailSubject">
    <vt:lpwstr>平成１７年１月１日現在の人口表ファイルのマクロ削除について</vt:lpwstr>
  </property>
  <property fmtid="{D5CDD505-2E9C-101B-9397-08002B2CF9AE}" pid="4" name="_AuthorEmail">
    <vt:lpwstr>ki-itou@city.nishio.aichi.jp</vt:lpwstr>
  </property>
  <property fmtid="{D5CDD505-2E9C-101B-9397-08002B2CF9AE}" pid="5" name="_AuthorEmailDisplayName">
    <vt:lpwstr>伊藤  清克</vt:lpwstr>
  </property>
  <property fmtid="{D5CDD505-2E9C-101B-9397-08002B2CF9AE}" pid="6" name="_ReviewingToolsShownOnce">
    <vt:lpwstr/>
  </property>
</Properties>
</file>