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01_joho\オープンデータ試行サイト\①西尾市人口表\"/>
    </mc:Choice>
  </mc:AlternateContent>
  <xr:revisionPtr revIDLastSave="0" documentId="8_{0621BF97-1C60-4334-B104-B568D78E5572}" xr6:coauthVersionLast="47" xr6:coauthVersionMax="47" xr10:uidLastSave="{00000000-0000-0000-0000-000000000000}"/>
  <bookViews>
    <workbookView xWindow="-120" yWindow="-120" windowWidth="29040" windowHeight="15720" tabRatio="665" activeTab="10" xr2:uid="{E6927A0E-C175-4C94-8FBB-F7A6EDF93AB3}"/>
  </bookViews>
  <sheets>
    <sheet name="４月" sheetId="4" r:id="rId1"/>
    <sheet name="５月" sheetId="1" r:id="rId2"/>
    <sheet name="６月" sheetId="6" r:id="rId3"/>
    <sheet name="７月" sheetId="5" r:id="rId4"/>
    <sheet name="８月" sheetId="8" r:id="rId5"/>
    <sheet name="９月" sheetId="9" r:id="rId6"/>
    <sheet name="１０月" sheetId="10" r:id="rId7"/>
    <sheet name="１１月" sheetId="11" r:id="rId8"/>
    <sheet name="１２月" sheetId="12" r:id="rId9"/>
    <sheet name="１月 " sheetId="19" r:id="rId10"/>
    <sheet name="２月 " sheetId="17" r:id="rId11"/>
    <sheet name="３月" sheetId="15" r:id="rId12"/>
    <sheet name="年度" sheetId="16" r:id="rId13"/>
  </sheets>
  <definedNames>
    <definedName name="_xlnm.Print_Area" localSheetId="6">'１０月'!$A$1:$G$23</definedName>
    <definedName name="_xlnm.Print_Area" localSheetId="7">'１１月'!$A$1:$G$23</definedName>
    <definedName name="_xlnm.Print_Area" localSheetId="8">'１２月'!$A$1:$G$23</definedName>
    <definedName name="_xlnm.Print_Area" localSheetId="9">'１月 '!$A$1:$G$23</definedName>
    <definedName name="_xlnm.Print_Area" localSheetId="10">'２月 '!$A$1:$G$22</definedName>
    <definedName name="_xlnm.Print_Area" localSheetId="11">'３月'!$A$1:$G$22</definedName>
    <definedName name="_xlnm.Print_Area" localSheetId="0">'４月'!$A$1:$G$23</definedName>
    <definedName name="_xlnm.Print_Area" localSheetId="1">'５月'!$A$1:$G$23</definedName>
    <definedName name="_xlnm.Print_Area" localSheetId="2">'６月'!$A$1:$G$23</definedName>
    <definedName name="_xlnm.Print_Area" localSheetId="3">'７月'!$A$1:$G$24</definedName>
    <definedName name="_xlnm.Print_Area" localSheetId="4">'８月'!$A$1:$G$23</definedName>
    <definedName name="_xlnm.Print_Area" localSheetId="5">'９月'!$A$1:$G$23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9" l="1"/>
  <c r="F22" i="19"/>
  <c r="E22" i="19"/>
  <c r="D22" i="19"/>
  <c r="C22" i="19"/>
  <c r="F21" i="19"/>
  <c r="E21" i="19"/>
  <c r="D21" i="19"/>
  <c r="C21" i="19"/>
  <c r="G20" i="19"/>
  <c r="G19" i="19"/>
  <c r="G18" i="19"/>
  <c r="G17" i="19"/>
  <c r="E12" i="19"/>
  <c r="F11" i="19"/>
  <c r="G11" i="19"/>
  <c r="E11" i="19"/>
  <c r="E10" i="19"/>
  <c r="F9" i="19"/>
  <c r="G9" i="19"/>
  <c r="E9" i="19"/>
  <c r="E8" i="19"/>
  <c r="F7" i="19"/>
  <c r="G7" i="19"/>
  <c r="E7" i="19"/>
  <c r="E6" i="19"/>
  <c r="F5" i="19"/>
  <c r="G5" i="19"/>
  <c r="E5" i="19"/>
  <c r="F21" i="6"/>
  <c r="E22" i="6"/>
  <c r="E21" i="6"/>
  <c r="E5" i="6"/>
  <c r="F5" i="6"/>
  <c r="G5" i="6"/>
  <c r="E6" i="6"/>
  <c r="E7" i="6"/>
  <c r="F7" i="6"/>
  <c r="G7" i="6"/>
  <c r="E8" i="6"/>
  <c r="E9" i="6"/>
  <c r="F9" i="6"/>
  <c r="G9" i="6"/>
  <c r="E10" i="6"/>
  <c r="E11" i="6"/>
  <c r="F11" i="6"/>
  <c r="G11" i="6"/>
  <c r="E12" i="6"/>
  <c r="G17" i="6"/>
  <c r="G18" i="6"/>
  <c r="G19" i="6"/>
  <c r="G20" i="6"/>
  <c r="C21" i="6"/>
  <c r="G21" i="6"/>
  <c r="D21" i="6"/>
  <c r="D22" i="6"/>
  <c r="F22" i="6"/>
  <c r="F22" i="5"/>
  <c r="E22" i="5"/>
  <c r="D22" i="5"/>
  <c r="C22" i="5"/>
  <c r="G22" i="5"/>
  <c r="F21" i="5"/>
  <c r="E21" i="5"/>
  <c r="D21" i="5"/>
  <c r="C21" i="5"/>
  <c r="G21" i="5"/>
  <c r="G20" i="5"/>
  <c r="G19" i="5"/>
  <c r="G18" i="5"/>
  <c r="G17" i="5"/>
  <c r="E12" i="5"/>
  <c r="F11" i="5"/>
  <c r="G11" i="5"/>
  <c r="E11" i="5"/>
  <c r="E10" i="5"/>
  <c r="F9" i="5"/>
  <c r="G9" i="5"/>
  <c r="E9" i="5"/>
  <c r="E8" i="5"/>
  <c r="G7" i="5"/>
  <c r="F7" i="5"/>
  <c r="E7" i="5"/>
  <c r="E6" i="5"/>
  <c r="F5" i="5"/>
  <c r="G5" i="5"/>
  <c r="E5" i="5"/>
  <c r="E5" i="11"/>
  <c r="F5" i="11"/>
  <c r="G5" i="11"/>
  <c r="E6" i="11"/>
  <c r="E7" i="11"/>
  <c r="F7" i="11"/>
  <c r="G7" i="11"/>
  <c r="E8" i="11"/>
  <c r="E9" i="11"/>
  <c r="F9" i="11"/>
  <c r="G9" i="11"/>
  <c r="E10" i="11"/>
  <c r="E11" i="11"/>
  <c r="F11" i="11"/>
  <c r="G11" i="11"/>
  <c r="E12" i="11"/>
  <c r="G17" i="11"/>
  <c r="G18" i="11"/>
  <c r="G19" i="11"/>
  <c r="G20" i="11"/>
  <c r="C21" i="11"/>
  <c r="D21" i="11"/>
  <c r="E21" i="11"/>
  <c r="F21" i="11"/>
  <c r="G21" i="11"/>
  <c r="C22" i="11"/>
  <c r="D22" i="11"/>
  <c r="E22" i="11"/>
  <c r="F22" i="11"/>
  <c r="G22" i="11"/>
  <c r="F22" i="17"/>
  <c r="E22" i="17"/>
  <c r="D22" i="17"/>
  <c r="C22" i="17"/>
  <c r="G22" i="17"/>
  <c r="F21" i="17"/>
  <c r="E21" i="17"/>
  <c r="D21" i="17"/>
  <c r="C21" i="17"/>
  <c r="G20" i="17"/>
  <c r="G19" i="17"/>
  <c r="G18" i="17"/>
  <c r="G17" i="17"/>
  <c r="E12" i="17"/>
  <c r="F11" i="17"/>
  <c r="G11" i="17"/>
  <c r="E11" i="17"/>
  <c r="E10" i="17"/>
  <c r="F9" i="17"/>
  <c r="G9" i="17"/>
  <c r="E9" i="17"/>
  <c r="E8" i="17"/>
  <c r="F7" i="17"/>
  <c r="G7" i="17"/>
  <c r="E7" i="17"/>
  <c r="E6" i="17"/>
  <c r="F5" i="17"/>
  <c r="G5" i="17"/>
  <c r="E5" i="17"/>
  <c r="G18" i="10"/>
  <c r="F5" i="4"/>
  <c r="E5" i="16"/>
  <c r="B5" i="16"/>
  <c r="F22" i="15"/>
  <c r="G22" i="15"/>
  <c r="E22" i="15"/>
  <c r="D22" i="15"/>
  <c r="C22" i="15"/>
  <c r="F21" i="15"/>
  <c r="G21" i="15"/>
  <c r="E21" i="15"/>
  <c r="D21" i="15"/>
  <c r="C21" i="15"/>
  <c r="F22" i="12"/>
  <c r="E22" i="12"/>
  <c r="D22" i="12"/>
  <c r="C22" i="12"/>
  <c r="F21" i="12"/>
  <c r="G21" i="12"/>
  <c r="E21" i="12"/>
  <c r="D21" i="12"/>
  <c r="C21" i="12"/>
  <c r="F22" i="10"/>
  <c r="E22" i="10"/>
  <c r="D22" i="10"/>
  <c r="C22" i="10"/>
  <c r="G22" i="10"/>
  <c r="F21" i="10"/>
  <c r="E21" i="10"/>
  <c r="D21" i="10"/>
  <c r="G21" i="10"/>
  <c r="C21" i="10"/>
  <c r="F22" i="9"/>
  <c r="E22" i="9"/>
  <c r="G22" i="9"/>
  <c r="D22" i="9"/>
  <c r="C22" i="9"/>
  <c r="F21" i="9"/>
  <c r="E21" i="9"/>
  <c r="G21" i="9"/>
  <c r="D21" i="9"/>
  <c r="C21" i="9"/>
  <c r="F22" i="8"/>
  <c r="E22" i="8"/>
  <c r="D22" i="8"/>
  <c r="C22" i="8"/>
  <c r="G22" i="8"/>
  <c r="F21" i="8"/>
  <c r="G21" i="8"/>
  <c r="E21" i="8"/>
  <c r="D21" i="8"/>
  <c r="C21" i="8"/>
  <c r="F22" i="1"/>
  <c r="E22" i="1"/>
  <c r="D22" i="1"/>
  <c r="C22" i="1"/>
  <c r="G22" i="1"/>
  <c r="F21" i="1"/>
  <c r="E21" i="1"/>
  <c r="D21" i="1"/>
  <c r="C21" i="1"/>
  <c r="G21" i="1"/>
  <c r="D22" i="4"/>
  <c r="E22" i="4"/>
  <c r="F22" i="4"/>
  <c r="G22" i="4"/>
  <c r="C22" i="4"/>
  <c r="D21" i="4"/>
  <c r="E21" i="4"/>
  <c r="F21" i="4"/>
  <c r="C21" i="4"/>
  <c r="G21" i="4"/>
  <c r="E5" i="4"/>
  <c r="E6" i="4"/>
  <c r="E7" i="4"/>
  <c r="E8" i="4"/>
  <c r="E9" i="4"/>
  <c r="E10" i="4"/>
  <c r="E11" i="4"/>
  <c r="E12" i="4"/>
  <c r="F5" i="12"/>
  <c r="G5" i="12"/>
  <c r="E12" i="15"/>
  <c r="F11" i="15"/>
  <c r="G11" i="15"/>
  <c r="E11" i="15"/>
  <c r="E10" i="15"/>
  <c r="F9" i="15"/>
  <c r="G9" i="15"/>
  <c r="E9" i="15"/>
  <c r="E8" i="15"/>
  <c r="F7" i="15"/>
  <c r="G7" i="15"/>
  <c r="E7" i="15"/>
  <c r="E6" i="15"/>
  <c r="F5" i="15"/>
  <c r="G5" i="15"/>
  <c r="E5" i="15"/>
  <c r="E12" i="12"/>
  <c r="F11" i="12"/>
  <c r="G11" i="12"/>
  <c r="E11" i="12"/>
  <c r="E10" i="12"/>
  <c r="F9" i="12"/>
  <c r="G9" i="12"/>
  <c r="E9" i="12"/>
  <c r="E8" i="12"/>
  <c r="F7" i="12"/>
  <c r="G7" i="12"/>
  <c r="E7" i="12"/>
  <c r="E6" i="12"/>
  <c r="E5" i="12"/>
  <c r="E12" i="10"/>
  <c r="F11" i="10"/>
  <c r="G11" i="10"/>
  <c r="E11" i="10"/>
  <c r="E10" i="10"/>
  <c r="F9" i="10"/>
  <c r="G9" i="10"/>
  <c r="E9" i="10"/>
  <c r="E8" i="10"/>
  <c r="F7" i="10"/>
  <c r="G7" i="10"/>
  <c r="E7" i="10"/>
  <c r="E6" i="10"/>
  <c r="F5" i="10"/>
  <c r="G5" i="10"/>
  <c r="E5" i="10"/>
  <c r="E12" i="9"/>
  <c r="F11" i="9"/>
  <c r="G11" i="9"/>
  <c r="E11" i="9"/>
  <c r="E10" i="9"/>
  <c r="F9" i="9"/>
  <c r="G9" i="9"/>
  <c r="E9" i="9"/>
  <c r="E8" i="9"/>
  <c r="F7" i="9"/>
  <c r="G7" i="9"/>
  <c r="E7" i="9"/>
  <c r="E6" i="9"/>
  <c r="F5" i="9"/>
  <c r="G5" i="9"/>
  <c r="E5" i="9"/>
  <c r="E12" i="8"/>
  <c r="F11" i="8"/>
  <c r="G11" i="8"/>
  <c r="E11" i="8"/>
  <c r="E10" i="8"/>
  <c r="F9" i="8"/>
  <c r="G9" i="8"/>
  <c r="E9" i="8"/>
  <c r="E8" i="8"/>
  <c r="F7" i="8"/>
  <c r="G7" i="8"/>
  <c r="E7" i="8"/>
  <c r="E6" i="8"/>
  <c r="F5" i="8"/>
  <c r="G5" i="8"/>
  <c r="E5" i="8"/>
  <c r="G20" i="15"/>
  <c r="G19" i="15"/>
  <c r="G18" i="15"/>
  <c r="G17" i="15"/>
  <c r="G20" i="12"/>
  <c r="G18" i="12"/>
  <c r="G17" i="12"/>
  <c r="G20" i="10"/>
  <c r="G19" i="10"/>
  <c r="G17" i="10"/>
  <c r="G20" i="9"/>
  <c r="G19" i="9"/>
  <c r="G18" i="9"/>
  <c r="G17" i="9"/>
  <c r="G20" i="8"/>
  <c r="G19" i="8"/>
  <c r="G18" i="8"/>
  <c r="G17" i="8"/>
  <c r="G20" i="4"/>
  <c r="G19" i="4"/>
  <c r="G18" i="4"/>
  <c r="G17" i="4"/>
  <c r="G20" i="1"/>
  <c r="G19" i="1"/>
  <c r="G18" i="1"/>
  <c r="G17" i="1"/>
  <c r="E5" i="1"/>
  <c r="F5" i="1"/>
  <c r="G5" i="1"/>
  <c r="E6" i="1"/>
  <c r="E7" i="1"/>
  <c r="F7" i="1"/>
  <c r="G7" i="1"/>
  <c r="E9" i="1"/>
  <c r="F9" i="1"/>
  <c r="G9" i="1"/>
  <c r="E10" i="1"/>
  <c r="E11" i="1"/>
  <c r="F11" i="1"/>
  <c r="G11" i="1"/>
  <c r="E12" i="1"/>
  <c r="F11" i="4"/>
  <c r="G11" i="4"/>
  <c r="F7" i="4"/>
  <c r="G7" i="4"/>
  <c r="G5" i="4"/>
  <c r="K15" i="16"/>
  <c r="J16" i="16"/>
  <c r="K16" i="16"/>
  <c r="K14" i="16"/>
  <c r="J13" i="16"/>
  <c r="K13" i="16"/>
  <c r="J12" i="16"/>
  <c r="J11" i="16"/>
  <c r="J10" i="16"/>
  <c r="J9" i="16"/>
  <c r="K9" i="16"/>
  <c r="J8" i="16"/>
  <c r="K8" i="16"/>
  <c r="J7" i="16"/>
  <c r="K7" i="16"/>
  <c r="J6" i="16"/>
  <c r="K6" i="16"/>
  <c r="J5" i="16"/>
  <c r="K5" i="16"/>
  <c r="I16" i="16"/>
  <c r="I13" i="16"/>
  <c r="I12" i="16"/>
  <c r="K12" i="16"/>
  <c r="I11" i="16"/>
  <c r="K11" i="16"/>
  <c r="I10" i="16"/>
  <c r="K10" i="16"/>
  <c r="I9" i="16"/>
  <c r="I8" i="16"/>
  <c r="I7" i="16"/>
  <c r="I6" i="16"/>
  <c r="I5" i="16"/>
  <c r="F5" i="16"/>
  <c r="H10" i="16"/>
  <c r="G7" i="16"/>
  <c r="H7" i="16"/>
  <c r="C7" i="16"/>
  <c r="H16" i="16"/>
  <c r="H13" i="16"/>
  <c r="H12" i="16"/>
  <c r="H11" i="16"/>
  <c r="H9" i="16"/>
  <c r="C9" i="16"/>
  <c r="H8" i="16"/>
  <c r="C8" i="16"/>
  <c r="D8" i="16"/>
  <c r="H6" i="16"/>
  <c r="C6" i="16"/>
  <c r="D6" i="16"/>
  <c r="H5" i="16"/>
  <c r="G16" i="16"/>
  <c r="C15" i="16"/>
  <c r="G13" i="16"/>
  <c r="C13" i="16"/>
  <c r="G12" i="16"/>
  <c r="C12" i="16"/>
  <c r="G11" i="16"/>
  <c r="G10" i="16"/>
  <c r="C10" i="16"/>
  <c r="G9" i="16"/>
  <c r="G8" i="16"/>
  <c r="G6" i="16"/>
  <c r="G5" i="16"/>
  <c r="C5" i="16"/>
  <c r="F16" i="16"/>
  <c r="B15" i="16"/>
  <c r="F13" i="16"/>
  <c r="F12" i="16"/>
  <c r="F11" i="16"/>
  <c r="F7" i="16"/>
  <c r="F10" i="16"/>
  <c r="F9" i="16"/>
  <c r="F8" i="16"/>
  <c r="F6" i="16"/>
  <c r="E16" i="16"/>
  <c r="B16" i="16"/>
  <c r="D16" i="16"/>
  <c r="B14" i="16"/>
  <c r="D14" i="16"/>
  <c r="E13" i="16"/>
  <c r="E12" i="16"/>
  <c r="B12" i="16"/>
  <c r="E11" i="16"/>
  <c r="B11" i="16"/>
  <c r="E10" i="16"/>
  <c r="B10" i="16"/>
  <c r="D10" i="16"/>
  <c r="E9" i="16"/>
  <c r="B9" i="16"/>
  <c r="D9" i="16"/>
  <c r="E8" i="16"/>
  <c r="B8" i="16"/>
  <c r="E7" i="16"/>
  <c r="B7" i="16"/>
  <c r="D7" i="16"/>
  <c r="E6" i="16"/>
  <c r="B6" i="16"/>
  <c r="F9" i="4"/>
  <c r="G9" i="4"/>
  <c r="E8" i="1"/>
  <c r="C11" i="16"/>
  <c r="G22" i="12"/>
  <c r="C16" i="16"/>
  <c r="G22" i="6"/>
  <c r="D11" i="16"/>
  <c r="D5" i="16"/>
  <c r="D12" i="16"/>
  <c r="B13" i="16"/>
  <c r="D13" i="16"/>
  <c r="C14" i="16"/>
  <c r="G21" i="19"/>
  <c r="G21" i="17"/>
  <c r="D15" i="16"/>
</calcChain>
</file>

<file path=xl/sharedStrings.xml><?xml version="1.0" encoding="utf-8"?>
<sst xmlns="http://schemas.openxmlformats.org/spreadsheetml/2006/main" count="460" uniqueCount="41">
  <si>
    <t>前月比</t>
    <rPh sb="0" eb="3">
      <t>ゼンゲツヒ</t>
    </rPh>
    <phoneticPr fontId="3"/>
  </si>
  <si>
    <t>本月人口</t>
    <rPh sb="0" eb="2">
      <t>ホンゲツ</t>
    </rPh>
    <rPh sb="2" eb="4">
      <t>ジンコウ</t>
    </rPh>
    <phoneticPr fontId="3"/>
  </si>
  <si>
    <t>単位（人）</t>
    <rPh sb="0" eb="2">
      <t>タンイ</t>
    </rPh>
    <rPh sb="3" eb="4">
      <t>ヒト</t>
    </rPh>
    <phoneticPr fontId="3"/>
  </si>
  <si>
    <t>前月人口内訳</t>
    <rPh sb="0" eb="2">
      <t>ゼンゲツ</t>
    </rPh>
    <rPh sb="2" eb="4">
      <t>ジンコウ</t>
    </rPh>
    <rPh sb="4" eb="6">
      <t>ウチワケ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</si>
  <si>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</si>
  <si>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</si>
  <si>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</si>
  <si>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世帯数</t>
    <rPh sb="0" eb="3">
      <t>セタイスウ</t>
    </rPh>
    <phoneticPr fontId="3"/>
  </si>
  <si>
    <t>総人口</t>
    <rPh sb="0" eb="3">
      <t>ソウジンコウ</t>
    </rPh>
    <phoneticPr fontId="3"/>
  </si>
  <si>
    <t>月</t>
    <rPh sb="0" eb="1">
      <t>ツキ</t>
    </rPh>
    <phoneticPr fontId="3"/>
  </si>
  <si>
    <t>住民基本台帳世帯</t>
    <rPh sb="4" eb="5">
      <t>ダイ</t>
    </rPh>
    <rPh sb="5" eb="6">
      <t>チョウ</t>
    </rPh>
    <rPh sb="6" eb="8">
      <t>セタイ</t>
    </rPh>
    <phoneticPr fontId="3"/>
  </si>
  <si>
    <t>外国人登録世帯</t>
    <rPh sb="5" eb="7">
      <t>セタイ</t>
    </rPh>
    <phoneticPr fontId="3"/>
  </si>
  <si>
    <t>合計</t>
    <rPh sb="0" eb="2">
      <t>ゴウケイ</t>
    </rPh>
    <phoneticPr fontId="3"/>
  </si>
  <si>
    <t>日本人及び外国人人口</t>
    <rPh sb="0" eb="3">
      <t>ニホンジン</t>
    </rPh>
    <rPh sb="3" eb="4">
      <t>オヨ</t>
    </rPh>
    <rPh sb="5" eb="7">
      <t>ガイコク</t>
    </rPh>
    <rPh sb="7" eb="8">
      <t>ジン</t>
    </rPh>
    <rPh sb="8" eb="10">
      <t>ジンコウ</t>
    </rPh>
    <phoneticPr fontId="3"/>
  </si>
  <si>
    <t>日本人人口</t>
    <rPh sb="0" eb="3">
      <t>ニホンジン</t>
    </rPh>
    <rPh sb="3" eb="5">
      <t>ジンコウ</t>
    </rPh>
    <phoneticPr fontId="3"/>
  </si>
  <si>
    <t>外国人人口</t>
    <rPh sb="0" eb="2">
      <t>ガイコク</t>
    </rPh>
    <rPh sb="2" eb="3">
      <t>ジン</t>
    </rPh>
    <rPh sb="3" eb="5">
      <t>ジンコウ</t>
    </rPh>
    <phoneticPr fontId="3"/>
  </si>
  <si>
    <t>外国人人口</t>
    <phoneticPr fontId="3"/>
  </si>
  <si>
    <t>自然増減</t>
    <rPh sb="0" eb="2">
      <t>シゼン</t>
    </rPh>
    <rPh sb="2" eb="4">
      <t>ゾウゲン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</si>
  <si>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</si>
  <si>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</si>
  <si>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社会増減</t>
    <rPh sb="0" eb="2">
      <t>シャカイ</t>
    </rPh>
    <rPh sb="2" eb="4">
      <t>ゾウゲン</t>
    </rPh>
    <phoneticPr fontId="3"/>
  </si>
  <si>
    <t>転入など</t>
    <rPh sb="0" eb="2">
      <t>テンニュウ</t>
    </rPh>
    <phoneticPr fontId="3"/>
  </si>
  <si>
    <t>転出など</t>
    <rPh sb="0" eb="2">
      <t>テンシュツ</t>
    </rPh>
    <phoneticPr fontId="3"/>
  </si>
  <si>
    <t>前月比（増減の内訳）</t>
    <rPh sb="0" eb="3">
      <t>ゼンゲツヒ</t>
    </rPh>
    <rPh sb="4" eb="6">
      <t>ゾウゲン</t>
    </rPh>
    <rPh sb="7" eb="9">
      <t>ウチワケ</t>
    </rPh>
    <phoneticPr fontId="3"/>
  </si>
  <si>
    <t>本月人口内訳</t>
  </si>
  <si>
    <t>日本人</t>
  </si>
  <si>
    <t>外国人</t>
  </si>
  <si>
    <t>本月人口内訳</t>
    <phoneticPr fontId="3"/>
  </si>
  <si>
    <t>令和7年4月1日　現在</t>
    <rPh sb="3" eb="4">
      <t>ネン</t>
    </rPh>
    <phoneticPr fontId="3"/>
  </si>
  <si>
    <t>令和7年5月1日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3"/>
  </si>
  <si>
    <t>令和7年7月1日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3"/>
  </si>
  <si>
    <t>令和7年8月1日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3"/>
  </si>
  <si>
    <t>令和7年9月1日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3"/>
  </si>
  <si>
    <t>令和7年10月1日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3"/>
  </si>
  <si>
    <t>令和7年11月1日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3"/>
  </si>
  <si>
    <t>令和7年12月1日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3"/>
  </si>
  <si>
    <t>令和8年1月1日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3"/>
  </si>
  <si>
    <t>令和8年2月1日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3"/>
  </si>
  <si>
    <t>令和8年3月1日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3"/>
  </si>
  <si>
    <t>令和7年6月1日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3"/>
  </si>
  <si>
    <r>
      <t>令和</t>
    </r>
    <r>
      <rPr>
        <sz val="14"/>
        <rFont val="游ゴシック"/>
        <family val="3"/>
        <charset val="128"/>
      </rPr>
      <t>7</t>
    </r>
    <r>
      <rPr>
        <sz val="14"/>
        <rFont val="ＭＳ ＰＲゴシック"/>
        <family val="3"/>
        <charset val="128"/>
      </rPr>
      <t>年度</t>
    </r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</si>
</sst>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1" formatCode="#,##0&quot;&quot;"/>
    <numFmt numFmtId="182" formatCode="#,##0_ ;[Red]\-#,##0\ "/>
    <numFmt numFmtId="183" formatCode="0_ ;[Red]\-0\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Ｒゴシック"/>
      <family val="3"/>
      <charset val="128"/>
    </font>
    <font>
      <sz val="16"/>
      <name val="ＭＳ ＰＲゴシック"/>
      <family val="3"/>
      <charset val="128"/>
    </font>
    <font>
      <sz val="14"/>
      <name val="游ゴシック"/>
      <family val="3"/>
      <charset val="128"/>
    </font>
    <font>
      <sz val="14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38" fontId="5" fillId="0" borderId="1" xfId="1" applyFont="1" applyBorder="1" applyAlignment="1">
      <alignment vertical="center"/>
    </xf>
    <xf numFmtId="38" fontId="6" fillId="0" borderId="2" xfId="1" applyFont="1" applyBorder="1" applyAlignment="1" applyProtection="1">
      <alignment vertical="center"/>
      <protection locked="0"/>
    </xf>
    <xf numFmtId="38" fontId="6" fillId="0" borderId="2" xfId="1" applyFont="1" applyBorder="1" applyAlignment="1">
      <alignment vertical="center"/>
    </xf>
    <xf numFmtId="38" fontId="5" fillId="0" borderId="2" xfId="1" applyFont="1" applyBorder="1" applyAlignment="1" applyProtection="1">
      <alignment vertical="center"/>
      <protection locked="0"/>
    </xf>
    <xf numFmtId="0" fontId="7" fillId="0" borderId="0" xfId="0" applyFont="1"/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82" fontId="8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shrinkToFit="1"/>
    </xf>
    <xf numFmtId="181" fontId="7" fillId="0" borderId="5" xfId="1" applyNumberFormat="1" applyFont="1" applyBorder="1"/>
    <xf numFmtId="182" fontId="8" fillId="0" borderId="6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/>
    </xf>
    <xf numFmtId="38" fontId="8" fillId="0" borderId="0" xfId="1" applyFont="1" applyBorder="1" applyAlignment="1">
      <alignment horizontal="right" vertical="center"/>
    </xf>
    <xf numFmtId="0" fontId="7" fillId="0" borderId="3" xfId="0" applyFont="1" applyBorder="1" applyAlignment="1">
      <alignment horizontal="center" shrinkToFit="1"/>
    </xf>
    <xf numFmtId="0" fontId="0" fillId="0" borderId="8" xfId="0" applyBorder="1"/>
    <xf numFmtId="38" fontId="5" fillId="0" borderId="9" xfId="1" applyFont="1" applyBorder="1" applyAlignment="1" applyProtection="1">
      <alignment vertical="center"/>
      <protection locked="0"/>
    </xf>
    <xf numFmtId="181" fontId="7" fillId="0" borderId="7" xfId="1" applyNumberFormat="1" applyFont="1" applyBorder="1"/>
    <xf numFmtId="0" fontId="2" fillId="0" borderId="0" xfId="0" applyFont="1" applyBorder="1" applyAlignment="1">
      <alignment vertical="center"/>
    </xf>
    <xf numFmtId="38" fontId="5" fillId="0" borderId="2" xfId="1" applyFont="1" applyBorder="1" applyAlignment="1" applyProtection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83" fontId="6" fillId="0" borderId="2" xfId="0" applyNumberFormat="1" applyFont="1" applyBorder="1" applyAlignment="1">
      <alignment vertical="center"/>
    </xf>
    <xf numFmtId="183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3" fontId="5" fillId="0" borderId="1" xfId="0" applyNumberFormat="1" applyFont="1" applyBorder="1" applyAlignment="1">
      <alignment vertical="center"/>
    </xf>
    <xf numFmtId="38" fontId="6" fillId="0" borderId="2" xfId="2" applyFont="1" applyBorder="1" applyAlignment="1" applyProtection="1">
      <alignment vertical="center"/>
      <protection locked="0"/>
    </xf>
    <xf numFmtId="38" fontId="6" fillId="0" borderId="2" xfId="2" applyFont="1" applyBorder="1" applyAlignment="1">
      <alignment vertical="center"/>
    </xf>
    <xf numFmtId="183" fontId="6" fillId="0" borderId="2" xfId="3" applyNumberFormat="1" applyFont="1" applyBorder="1" applyAlignment="1">
      <alignment vertical="center"/>
    </xf>
    <xf numFmtId="183" fontId="6" fillId="0" borderId="1" xfId="3" applyNumberFormat="1" applyFont="1" applyBorder="1" applyAlignment="1">
      <alignment vertical="center"/>
    </xf>
    <xf numFmtId="181" fontId="10" fillId="0" borderId="1" xfId="1" applyNumberFormat="1" applyFont="1" applyBorder="1" applyAlignment="1">
      <alignment horizontal="right"/>
    </xf>
    <xf numFmtId="181" fontId="10" fillId="0" borderId="10" xfId="1" applyNumberFormat="1" applyFont="1" applyBorder="1" applyAlignment="1">
      <alignment horizontal="right"/>
    </xf>
    <xf numFmtId="38" fontId="10" fillId="0" borderId="2" xfId="1" applyFont="1" applyBorder="1" applyAlignment="1" applyProtection="1">
      <alignment vertical="center"/>
      <protection locked="0"/>
    </xf>
    <xf numFmtId="181" fontId="10" fillId="0" borderId="1" xfId="1" applyNumberFormat="1" applyFont="1" applyBorder="1"/>
    <xf numFmtId="181" fontId="10" fillId="0" borderId="3" xfId="1" applyNumberFormat="1" applyFont="1" applyBorder="1"/>
    <xf numFmtId="181" fontId="10" fillId="0" borderId="5" xfId="1" applyNumberFormat="1" applyFont="1" applyBorder="1"/>
    <xf numFmtId="38" fontId="10" fillId="0" borderId="2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shrinkToFit="1"/>
    </xf>
    <xf numFmtId="0" fontId="7" fillId="0" borderId="20" xfId="0" applyFont="1" applyBorder="1" applyAlignment="1">
      <alignment horizontal="center" shrinkToFit="1"/>
    </xf>
    <xf numFmtId="0" fontId="7" fillId="0" borderId="21" xfId="0" applyFont="1" applyBorder="1" applyAlignment="1">
      <alignment horizontal="center" shrinkToFit="1"/>
    </xf>
    <xf numFmtId="0" fontId="7" fillId="0" borderId="1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A7F1B49-F36A-4DC0-9D6A-4B83FAB3C33A}"/>
    <cellStyle name="標準" xfId="0" builtinId="0"/>
    <cellStyle name="標準 2" xfId="3" xr:uid="{D72683E6-30B9-4557-91B7-B37A249C8A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AE46-04D9-4160-A8F4-495FDAB7B672}">
  <sheetPr codeName="Sheet1"/>
  <dimension ref="A1:G22"/>
  <sheetViews>
    <sheetView view="pageBreakPreview" zoomScale="90" zoomScaleNormal="100" zoomScaleSheetLayoutView="90" workbookViewId="0">
      <selection activeCell="L20" sqref="L20"/>
    </sheetView>
  </sheetViews>
  <sheetFormatPr defaultRowHeight="14.25"/>
  <cols>
    <col min="1" max="1" width="10.625" style="1" customWidth="1"/>
    <col min="2" max="2" width="8" style="2" bestFit="1" customWidth="1"/>
    <col min="3" max="6" width="15.625" style="1" customWidth="1"/>
    <col min="7" max="7" width="10.625" style="1" customWidth="1"/>
    <col min="8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28</v>
      </c>
      <c r="G2" s="1" t="s">
        <v>2</v>
      </c>
    </row>
    <row r="3" spans="1:7" ht="12" customHeight="1"/>
    <row r="4" spans="1:7" ht="24" customHeight="1">
      <c r="A4" s="50"/>
      <c r="B4" s="51"/>
      <c r="C4" s="3" t="s">
        <v>24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31">
        <v>78941</v>
      </c>
      <c r="D5" s="31">
        <v>79048</v>
      </c>
      <c r="E5" s="4">
        <f>C5-D5</f>
        <v>-107</v>
      </c>
      <c r="F5" s="43">
        <f>C5+C6</f>
        <v>85795</v>
      </c>
      <c r="G5" s="52">
        <f>F5-D5-D6</f>
        <v>-10</v>
      </c>
    </row>
    <row r="6" spans="1:7" ht="24" customHeight="1">
      <c r="A6" s="42"/>
      <c r="B6" s="25" t="s">
        <v>26</v>
      </c>
      <c r="C6" s="31">
        <v>6854</v>
      </c>
      <c r="D6" s="31">
        <v>6757</v>
      </c>
      <c r="E6" s="4">
        <f>C6-D6</f>
        <v>97</v>
      </c>
      <c r="F6" s="44"/>
      <c r="G6" s="53"/>
    </row>
    <row r="7" spans="1:7" ht="24" customHeight="1">
      <c r="A7" s="42" t="s">
        <v>5</v>
      </c>
      <c r="B7" s="25" t="s">
        <v>25</v>
      </c>
      <c r="C7" s="31">
        <v>77925</v>
      </c>
      <c r="D7" s="31">
        <v>78031</v>
      </c>
      <c r="E7" s="4">
        <f t="shared" ref="E7:E12" si="0">C7-D7</f>
        <v>-106</v>
      </c>
      <c r="F7" s="43">
        <f>C7+C8</f>
        <v>83489</v>
      </c>
      <c r="G7" s="52">
        <f>F7-D7-D8</f>
        <v>-68</v>
      </c>
    </row>
    <row r="8" spans="1:7" ht="24" customHeight="1">
      <c r="A8" s="42"/>
      <c r="B8" s="25" t="s">
        <v>26</v>
      </c>
      <c r="C8" s="31">
        <v>5564</v>
      </c>
      <c r="D8" s="31">
        <v>5526</v>
      </c>
      <c r="E8" s="4">
        <f t="shared" si="0"/>
        <v>38</v>
      </c>
      <c r="F8" s="44"/>
      <c r="G8" s="53"/>
    </row>
    <row r="9" spans="1:7" ht="24" customHeight="1">
      <c r="A9" s="42" t="s">
        <v>6</v>
      </c>
      <c r="B9" s="25" t="s">
        <v>25</v>
      </c>
      <c r="C9" s="32">
        <v>156866</v>
      </c>
      <c r="D9" s="32">
        <v>157079</v>
      </c>
      <c r="E9" s="23">
        <f t="shared" si="0"/>
        <v>-213</v>
      </c>
      <c r="F9" s="43">
        <f>C9+C10</f>
        <v>169284</v>
      </c>
      <c r="G9" s="52">
        <f>F9-D9-D10</f>
        <v>-78</v>
      </c>
    </row>
    <row r="10" spans="1:7" ht="24" customHeight="1">
      <c r="A10" s="42"/>
      <c r="B10" s="25" t="s">
        <v>26</v>
      </c>
      <c r="C10" s="32">
        <v>12418</v>
      </c>
      <c r="D10" s="32">
        <v>12283</v>
      </c>
      <c r="E10" s="23">
        <f t="shared" si="0"/>
        <v>135</v>
      </c>
      <c r="F10" s="44"/>
      <c r="G10" s="53"/>
    </row>
    <row r="11" spans="1:7" ht="24" customHeight="1">
      <c r="A11" s="42" t="s">
        <v>7</v>
      </c>
      <c r="B11" s="25" t="s">
        <v>25</v>
      </c>
      <c r="C11" s="32">
        <v>62824</v>
      </c>
      <c r="D11" s="32">
        <v>62652</v>
      </c>
      <c r="E11" s="7">
        <f t="shared" si="0"/>
        <v>172</v>
      </c>
      <c r="F11" s="43">
        <f>C11+C12</f>
        <v>69388</v>
      </c>
      <c r="G11" s="52">
        <f>F11-D11-D12</f>
        <v>263</v>
      </c>
    </row>
    <row r="12" spans="1:7" ht="24" customHeight="1">
      <c r="A12" s="42"/>
      <c r="B12" s="25" t="s">
        <v>26</v>
      </c>
      <c r="C12" s="32">
        <v>6564</v>
      </c>
      <c r="D12" s="32">
        <v>6473</v>
      </c>
      <c r="E12" s="4">
        <f t="shared" si="0"/>
        <v>91</v>
      </c>
      <c r="F12" s="44"/>
      <c r="G12" s="53"/>
    </row>
    <row r="13" spans="1:7" ht="21" customHeight="1">
      <c r="D13" s="22"/>
      <c r="E13" s="22"/>
      <c r="F13" s="22"/>
      <c r="G13" s="22"/>
    </row>
    <row r="14" spans="1:7" ht="21" customHeight="1">
      <c r="A14" s="1" t="s">
        <v>23</v>
      </c>
    </row>
    <row r="15" spans="1:7" ht="21" customHeight="1">
      <c r="A15" s="45"/>
      <c r="B15" s="46"/>
      <c r="C15" s="42" t="s">
        <v>17</v>
      </c>
      <c r="D15" s="42"/>
      <c r="E15" s="42" t="s">
        <v>20</v>
      </c>
      <c r="F15" s="42"/>
      <c r="G15" s="42" t="s">
        <v>0</v>
      </c>
    </row>
    <row r="16" spans="1:7" ht="21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42"/>
    </row>
    <row r="17" spans="1:7" ht="21" customHeight="1">
      <c r="A17" s="42" t="s">
        <v>4</v>
      </c>
      <c r="B17" s="25" t="s">
        <v>25</v>
      </c>
      <c r="C17" s="33">
        <v>33</v>
      </c>
      <c r="D17" s="34">
        <v>-88</v>
      </c>
      <c r="E17" s="34">
        <v>344</v>
      </c>
      <c r="F17" s="34">
        <v>-396</v>
      </c>
      <c r="G17" s="30">
        <f t="shared" ref="G17:G22" si="1">SUM(C17:F17)</f>
        <v>-107</v>
      </c>
    </row>
    <row r="18" spans="1:7" ht="21" customHeight="1">
      <c r="A18" s="42"/>
      <c r="B18" s="25" t="s">
        <v>26</v>
      </c>
      <c r="C18" s="33">
        <v>2</v>
      </c>
      <c r="D18" s="34">
        <v>-2</v>
      </c>
      <c r="E18" s="34">
        <v>243</v>
      </c>
      <c r="F18" s="34">
        <v>-146</v>
      </c>
      <c r="G18" s="30">
        <f t="shared" si="1"/>
        <v>97</v>
      </c>
    </row>
    <row r="19" spans="1:7" ht="21" customHeight="1">
      <c r="A19" s="42" t="s">
        <v>5</v>
      </c>
      <c r="B19" s="25" t="s">
        <v>25</v>
      </c>
      <c r="C19" s="33">
        <v>36</v>
      </c>
      <c r="D19" s="34">
        <v>-78</v>
      </c>
      <c r="E19" s="34">
        <v>256</v>
      </c>
      <c r="F19" s="34">
        <v>-320</v>
      </c>
      <c r="G19" s="30">
        <f t="shared" si="1"/>
        <v>-106</v>
      </c>
    </row>
    <row r="20" spans="1:7" ht="21" customHeight="1">
      <c r="A20" s="42"/>
      <c r="B20" s="25" t="s">
        <v>26</v>
      </c>
      <c r="C20" s="33">
        <v>5</v>
      </c>
      <c r="D20" s="34">
        <v>0</v>
      </c>
      <c r="E20" s="34">
        <v>138</v>
      </c>
      <c r="F20" s="34">
        <v>-105</v>
      </c>
      <c r="G20" s="30">
        <f t="shared" si="1"/>
        <v>38</v>
      </c>
    </row>
    <row r="21" spans="1:7" ht="21" customHeight="1">
      <c r="A21" s="42" t="s">
        <v>6</v>
      </c>
      <c r="B21" s="25" t="s">
        <v>25</v>
      </c>
      <c r="C21" s="26">
        <f t="shared" ref="C21:F22" si="2">SUM(C17+C19)</f>
        <v>69</v>
      </c>
      <c r="D21" s="26">
        <f t="shared" si="2"/>
        <v>-166</v>
      </c>
      <c r="E21" s="26">
        <f t="shared" si="2"/>
        <v>600</v>
      </c>
      <c r="F21" s="26">
        <f t="shared" si="2"/>
        <v>-716</v>
      </c>
      <c r="G21" s="30">
        <f t="shared" si="1"/>
        <v>-213</v>
      </c>
    </row>
    <row r="22" spans="1:7" ht="21" customHeight="1">
      <c r="A22" s="42"/>
      <c r="B22" s="25" t="s">
        <v>26</v>
      </c>
      <c r="C22" s="26">
        <f t="shared" si="2"/>
        <v>7</v>
      </c>
      <c r="D22" s="26">
        <f t="shared" si="2"/>
        <v>-2</v>
      </c>
      <c r="E22" s="26">
        <f t="shared" si="2"/>
        <v>381</v>
      </c>
      <c r="F22" s="26">
        <f t="shared" si="2"/>
        <v>-251</v>
      </c>
      <c r="G22" s="30">
        <f t="shared" si="1"/>
        <v>135</v>
      </c>
    </row>
  </sheetData>
  <mergeCells count="21">
    <mergeCell ref="G15:G16"/>
    <mergeCell ref="G9:G10"/>
    <mergeCell ref="F5:F6"/>
    <mergeCell ref="C15:D15"/>
    <mergeCell ref="F9:F10"/>
    <mergeCell ref="G7:G8"/>
    <mergeCell ref="G11:G12"/>
    <mergeCell ref="A1:G1"/>
    <mergeCell ref="A11:A12"/>
    <mergeCell ref="A9:A10"/>
    <mergeCell ref="A7:A8"/>
    <mergeCell ref="A5:A6"/>
    <mergeCell ref="A4:B4"/>
    <mergeCell ref="G5:G6"/>
    <mergeCell ref="A21:A22"/>
    <mergeCell ref="F7:F8"/>
    <mergeCell ref="A17:A18"/>
    <mergeCell ref="F11:F12"/>
    <mergeCell ref="A19:A20"/>
    <mergeCell ref="E15:F15"/>
    <mergeCell ref="A15:B16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verticalDpi="96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0F8E-C5EB-4AC0-814C-81B6E060E587}">
  <dimension ref="A1:G22"/>
  <sheetViews>
    <sheetView view="pageBreakPreview" zoomScale="90" zoomScaleNormal="100" zoomScaleSheetLayoutView="90" workbookViewId="0">
      <selection activeCell="C12" sqref="C12"/>
    </sheetView>
  </sheetViews>
  <sheetFormatPr defaultRowHeight="14.25"/>
  <cols>
    <col min="1" max="1" width="10.625" style="1" customWidth="1"/>
    <col min="2" max="2" width="8.625" style="2" bestFit="1" customWidth="1"/>
    <col min="3" max="6" width="15.625" style="1" customWidth="1"/>
    <col min="7" max="7" width="10.625" style="1" customWidth="1"/>
    <col min="8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36</v>
      </c>
      <c r="G2" s="1" t="s">
        <v>2</v>
      </c>
    </row>
    <row r="3" spans="1:7" ht="12" customHeight="1"/>
    <row r="4" spans="1:7" ht="24" customHeight="1">
      <c r="A4" s="50"/>
      <c r="B4" s="51"/>
      <c r="C4" s="3" t="s">
        <v>24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5">
        <v>78606</v>
      </c>
      <c r="D5" s="5">
        <v>78663</v>
      </c>
      <c r="E5" s="4">
        <f t="shared" ref="E5:E12" si="0">C5-D5</f>
        <v>-57</v>
      </c>
      <c r="F5" s="43">
        <f>C5+C6</f>
        <v>85666</v>
      </c>
      <c r="G5" s="52">
        <f>F5-D5-D6</f>
        <v>-51</v>
      </c>
    </row>
    <row r="6" spans="1:7" ht="24" customHeight="1">
      <c r="A6" s="42"/>
      <c r="B6" s="25" t="s">
        <v>26</v>
      </c>
      <c r="C6" s="5">
        <v>7060</v>
      </c>
      <c r="D6" s="5">
        <v>7054</v>
      </c>
      <c r="E6" s="4">
        <f t="shared" si="0"/>
        <v>6</v>
      </c>
      <c r="F6" s="44"/>
      <c r="G6" s="53"/>
    </row>
    <row r="7" spans="1:7" ht="24" customHeight="1">
      <c r="A7" s="42" t="s">
        <v>5</v>
      </c>
      <c r="B7" s="25" t="s">
        <v>25</v>
      </c>
      <c r="C7" s="5">
        <v>77504</v>
      </c>
      <c r="D7" s="5">
        <v>77549</v>
      </c>
      <c r="E7" s="4">
        <f t="shared" si="0"/>
        <v>-45</v>
      </c>
      <c r="F7" s="43">
        <f>C7+C8</f>
        <v>83348</v>
      </c>
      <c r="G7" s="52">
        <f>F7-D7-D8</f>
        <v>-43</v>
      </c>
    </row>
    <row r="8" spans="1:7" ht="24" customHeight="1">
      <c r="A8" s="42"/>
      <c r="B8" s="25" t="s">
        <v>26</v>
      </c>
      <c r="C8" s="5">
        <v>5844</v>
      </c>
      <c r="D8" s="5">
        <v>5842</v>
      </c>
      <c r="E8" s="4">
        <f t="shared" si="0"/>
        <v>2</v>
      </c>
      <c r="F8" s="44"/>
      <c r="G8" s="53"/>
    </row>
    <row r="9" spans="1:7" ht="24" customHeight="1">
      <c r="A9" s="42" t="s">
        <v>6</v>
      </c>
      <c r="B9" s="25" t="s">
        <v>25</v>
      </c>
      <c r="C9" s="6">
        <v>156110</v>
      </c>
      <c r="D9" s="6">
        <v>156212</v>
      </c>
      <c r="E9" s="4">
        <f t="shared" si="0"/>
        <v>-102</v>
      </c>
      <c r="F9" s="43">
        <f>C9+C10</f>
        <v>169014</v>
      </c>
      <c r="G9" s="52">
        <f>F9-D9-D10</f>
        <v>-94</v>
      </c>
    </row>
    <row r="10" spans="1:7" ht="24" customHeight="1">
      <c r="A10" s="42"/>
      <c r="B10" s="25" t="s">
        <v>26</v>
      </c>
      <c r="C10" s="6">
        <v>12904</v>
      </c>
      <c r="D10" s="6">
        <v>12896</v>
      </c>
      <c r="E10" s="4">
        <f t="shared" si="0"/>
        <v>8</v>
      </c>
      <c r="F10" s="44"/>
      <c r="G10" s="53"/>
    </row>
    <row r="11" spans="1:7" ht="24" customHeight="1">
      <c r="A11" s="42" t="s">
        <v>7</v>
      </c>
      <c r="B11" s="25" t="s">
        <v>25</v>
      </c>
      <c r="C11" s="6">
        <v>63207</v>
      </c>
      <c r="D11" s="6">
        <v>63183</v>
      </c>
      <c r="E11" s="4">
        <f t="shared" si="0"/>
        <v>24</v>
      </c>
      <c r="F11" s="43">
        <f>C11+C12</f>
        <v>70023</v>
      </c>
      <c r="G11" s="52">
        <f>F11-D11-D12</f>
        <v>8</v>
      </c>
    </row>
    <row r="12" spans="1:7" ht="24" customHeight="1">
      <c r="A12" s="42"/>
      <c r="B12" s="25" t="s">
        <v>26</v>
      </c>
      <c r="C12" s="6">
        <v>6816</v>
      </c>
      <c r="D12" s="6">
        <v>6832</v>
      </c>
      <c r="E12" s="4">
        <f t="shared" si="0"/>
        <v>-16</v>
      </c>
      <c r="F12" s="44"/>
      <c r="G12" s="53"/>
    </row>
    <row r="13" spans="1:7" ht="21" customHeight="1"/>
    <row r="14" spans="1:7" ht="21" customHeight="1">
      <c r="A14" s="1" t="s">
        <v>23</v>
      </c>
    </row>
    <row r="15" spans="1:7" ht="21" customHeight="1">
      <c r="A15" s="45"/>
      <c r="B15" s="46"/>
      <c r="C15" s="42" t="s">
        <v>17</v>
      </c>
      <c r="D15" s="42"/>
      <c r="E15" s="42" t="s">
        <v>20</v>
      </c>
      <c r="F15" s="42"/>
      <c r="G15" s="42" t="s">
        <v>0</v>
      </c>
    </row>
    <row r="16" spans="1:7" ht="21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42"/>
    </row>
    <row r="17" spans="1:7" ht="21" customHeight="1">
      <c r="A17" s="42" t="s">
        <v>4</v>
      </c>
      <c r="B17" s="25" t="s">
        <v>25</v>
      </c>
      <c r="C17" s="26">
        <v>39</v>
      </c>
      <c r="D17" s="27">
        <v>-105</v>
      </c>
      <c r="E17" s="27">
        <v>174</v>
      </c>
      <c r="F17" s="27">
        <v>-165</v>
      </c>
      <c r="G17" s="30">
        <f t="shared" ref="G17:G22" si="1">SUM(C17:F17)</f>
        <v>-57</v>
      </c>
    </row>
    <row r="18" spans="1:7" ht="21" customHeight="1">
      <c r="A18" s="42"/>
      <c r="B18" s="25" t="s">
        <v>26</v>
      </c>
      <c r="C18" s="26">
        <v>7</v>
      </c>
      <c r="D18" s="27">
        <v>0</v>
      </c>
      <c r="E18" s="27">
        <v>142</v>
      </c>
      <c r="F18" s="27">
        <v>-143</v>
      </c>
      <c r="G18" s="30">
        <f t="shared" si="1"/>
        <v>6</v>
      </c>
    </row>
    <row r="19" spans="1:7" ht="21" customHeight="1">
      <c r="A19" s="42" t="s">
        <v>5</v>
      </c>
      <c r="B19" s="25" t="s">
        <v>25</v>
      </c>
      <c r="C19" s="26">
        <v>28</v>
      </c>
      <c r="D19" s="27">
        <v>-94</v>
      </c>
      <c r="E19" s="27">
        <v>125</v>
      </c>
      <c r="F19" s="27">
        <v>-104</v>
      </c>
      <c r="G19" s="30">
        <f t="shared" si="1"/>
        <v>-45</v>
      </c>
    </row>
    <row r="20" spans="1:7" ht="21" customHeight="1">
      <c r="A20" s="42"/>
      <c r="B20" s="25" t="s">
        <v>26</v>
      </c>
      <c r="C20" s="26">
        <v>9</v>
      </c>
      <c r="D20" s="27">
        <v>-2</v>
      </c>
      <c r="E20" s="27">
        <v>104</v>
      </c>
      <c r="F20" s="27">
        <v>-109</v>
      </c>
      <c r="G20" s="30">
        <f t="shared" si="1"/>
        <v>2</v>
      </c>
    </row>
    <row r="21" spans="1:7" ht="21" customHeight="1">
      <c r="A21" s="42" t="s">
        <v>6</v>
      </c>
      <c r="B21" s="25" t="s">
        <v>25</v>
      </c>
      <c r="C21" s="26">
        <f>SUM(C17+C19)</f>
        <v>67</v>
      </c>
      <c r="D21" s="27">
        <f t="shared" ref="D21:F22" si="2">SUM(D17+D19)</f>
        <v>-199</v>
      </c>
      <c r="E21" s="27">
        <f t="shared" si="2"/>
        <v>299</v>
      </c>
      <c r="F21" s="27">
        <f t="shared" si="2"/>
        <v>-269</v>
      </c>
      <c r="G21" s="30">
        <f t="shared" si="1"/>
        <v>-102</v>
      </c>
    </row>
    <row r="22" spans="1:7" ht="21" customHeight="1">
      <c r="A22" s="42"/>
      <c r="B22" s="25" t="s">
        <v>26</v>
      </c>
      <c r="C22" s="26">
        <f>SUM(C18+C20)</f>
        <v>16</v>
      </c>
      <c r="D22" s="27">
        <f t="shared" si="2"/>
        <v>-2</v>
      </c>
      <c r="E22" s="27">
        <f t="shared" si="2"/>
        <v>246</v>
      </c>
      <c r="F22" s="27">
        <f t="shared" si="2"/>
        <v>-252</v>
      </c>
      <c r="G22" s="30">
        <f t="shared" si="1"/>
        <v>8</v>
      </c>
    </row>
  </sheetData>
  <mergeCells count="21">
    <mergeCell ref="A1:G1"/>
    <mergeCell ref="A4:B4"/>
    <mergeCell ref="A5:A6"/>
    <mergeCell ref="F5:F6"/>
    <mergeCell ref="G5:G6"/>
    <mergeCell ref="A7:A8"/>
    <mergeCell ref="F7:F8"/>
    <mergeCell ref="G7:G8"/>
    <mergeCell ref="A9:A10"/>
    <mergeCell ref="F9:F10"/>
    <mergeCell ref="G9:G10"/>
    <mergeCell ref="A11:A12"/>
    <mergeCell ref="F11:F12"/>
    <mergeCell ref="G11:G12"/>
    <mergeCell ref="A21:A22"/>
    <mergeCell ref="A15:B16"/>
    <mergeCell ref="C15:D15"/>
    <mergeCell ref="E15:F15"/>
    <mergeCell ref="G15:G16"/>
    <mergeCell ref="A17:A18"/>
    <mergeCell ref="A19:A20"/>
  </mergeCells>
  <phoneticPr fontId="3"/>
  <pageMargins left="0.98425196850393704" right="0.59055118110236227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82DD-7286-4B8F-BFA4-DCD8CC7094A4}">
  <dimension ref="A1:G22"/>
  <sheetViews>
    <sheetView tabSelected="1" view="pageBreakPreview" zoomScale="90" zoomScaleNormal="100" zoomScaleSheetLayoutView="90" workbookViewId="0">
      <selection activeCell="G14" sqref="G14"/>
    </sheetView>
  </sheetViews>
  <sheetFormatPr defaultRowHeight="14.25"/>
  <cols>
    <col min="1" max="1" width="10.625" style="1" customWidth="1"/>
    <col min="2" max="2" width="8.625" style="2" bestFit="1" customWidth="1"/>
    <col min="3" max="6" width="15.625" style="1" customWidth="1"/>
    <col min="7" max="7" width="10.625" style="1" customWidth="1"/>
    <col min="8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37</v>
      </c>
      <c r="G2" s="1" t="s">
        <v>2</v>
      </c>
    </row>
    <row r="3" spans="1:7" ht="12" customHeight="1"/>
    <row r="4" spans="1:7" ht="24" customHeight="1">
      <c r="A4" s="50"/>
      <c r="B4" s="51"/>
      <c r="C4" s="3" t="s">
        <v>24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5">
        <v>78567</v>
      </c>
      <c r="D5" s="5">
        <v>78606</v>
      </c>
      <c r="E5" s="4">
        <f t="shared" ref="E5:E12" si="0">C5-D5</f>
        <v>-39</v>
      </c>
      <c r="F5" s="43">
        <f>C5+C6</f>
        <v>85617</v>
      </c>
      <c r="G5" s="52">
        <f>F5-D5-D6</f>
        <v>-49</v>
      </c>
    </row>
    <row r="6" spans="1:7" ht="24" customHeight="1">
      <c r="A6" s="42"/>
      <c r="B6" s="25" t="s">
        <v>26</v>
      </c>
      <c r="C6" s="5">
        <v>7050</v>
      </c>
      <c r="D6" s="5">
        <v>7060</v>
      </c>
      <c r="E6" s="4">
        <f t="shared" si="0"/>
        <v>-10</v>
      </c>
      <c r="F6" s="44"/>
      <c r="G6" s="53"/>
    </row>
    <row r="7" spans="1:7" ht="24" customHeight="1">
      <c r="A7" s="42" t="s">
        <v>5</v>
      </c>
      <c r="B7" s="25" t="s">
        <v>25</v>
      </c>
      <c r="C7" s="5">
        <v>77439</v>
      </c>
      <c r="D7" s="5">
        <v>77504</v>
      </c>
      <c r="E7" s="4">
        <f t="shared" si="0"/>
        <v>-65</v>
      </c>
      <c r="F7" s="43">
        <f>C7+C8</f>
        <v>83307</v>
      </c>
      <c r="G7" s="52">
        <f>F7-D7-D8</f>
        <v>-41</v>
      </c>
    </row>
    <row r="8" spans="1:7" ht="24" customHeight="1">
      <c r="A8" s="42"/>
      <c r="B8" s="25" t="s">
        <v>26</v>
      </c>
      <c r="C8" s="5">
        <v>5868</v>
      </c>
      <c r="D8" s="5">
        <v>5844</v>
      </c>
      <c r="E8" s="4">
        <f t="shared" si="0"/>
        <v>24</v>
      </c>
      <c r="F8" s="44"/>
      <c r="G8" s="53"/>
    </row>
    <row r="9" spans="1:7" ht="24" customHeight="1">
      <c r="A9" s="42" t="s">
        <v>6</v>
      </c>
      <c r="B9" s="25" t="s">
        <v>25</v>
      </c>
      <c r="C9" s="6">
        <v>156006</v>
      </c>
      <c r="D9" s="6">
        <v>156110</v>
      </c>
      <c r="E9" s="4">
        <f t="shared" si="0"/>
        <v>-104</v>
      </c>
      <c r="F9" s="43">
        <f>C9+C10</f>
        <v>168924</v>
      </c>
      <c r="G9" s="52">
        <f>F9-D9-D10</f>
        <v>-90</v>
      </c>
    </row>
    <row r="10" spans="1:7" ht="24" customHeight="1">
      <c r="A10" s="42"/>
      <c r="B10" s="25" t="s">
        <v>26</v>
      </c>
      <c r="C10" s="6">
        <v>12918</v>
      </c>
      <c r="D10" s="6">
        <v>12904</v>
      </c>
      <c r="E10" s="4">
        <f t="shared" si="0"/>
        <v>14</v>
      </c>
      <c r="F10" s="44"/>
      <c r="G10" s="53"/>
    </row>
    <row r="11" spans="1:7" ht="24" customHeight="1">
      <c r="A11" s="42" t="s">
        <v>7</v>
      </c>
      <c r="B11" s="25" t="s">
        <v>25</v>
      </c>
      <c r="C11" s="6">
        <v>63220</v>
      </c>
      <c r="D11" s="6">
        <v>63207</v>
      </c>
      <c r="E11" s="4">
        <f t="shared" si="0"/>
        <v>13</v>
      </c>
      <c r="F11" s="43">
        <f>C11+C12</f>
        <v>70028</v>
      </c>
      <c r="G11" s="52">
        <f>F11-D11-D12</f>
        <v>5</v>
      </c>
    </row>
    <row r="12" spans="1:7" ht="24" customHeight="1">
      <c r="A12" s="42"/>
      <c r="B12" s="25" t="s">
        <v>26</v>
      </c>
      <c r="C12" s="6">
        <v>6808</v>
      </c>
      <c r="D12" s="6">
        <v>6816</v>
      </c>
      <c r="E12" s="4">
        <f t="shared" si="0"/>
        <v>-8</v>
      </c>
      <c r="F12" s="44"/>
      <c r="G12" s="53"/>
    </row>
    <row r="13" spans="1:7" ht="21" customHeight="1"/>
    <row r="14" spans="1:7" ht="21" customHeight="1">
      <c r="A14" s="1" t="s">
        <v>23</v>
      </c>
    </row>
    <row r="15" spans="1:7" ht="21" customHeight="1">
      <c r="A15" s="45"/>
      <c r="B15" s="46"/>
      <c r="C15" s="42" t="s">
        <v>17</v>
      </c>
      <c r="D15" s="42"/>
      <c r="E15" s="42" t="s">
        <v>20</v>
      </c>
      <c r="F15" s="42"/>
      <c r="G15" s="42" t="s">
        <v>0</v>
      </c>
    </row>
    <row r="16" spans="1:7" ht="21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42"/>
    </row>
    <row r="17" spans="1:7" ht="21" customHeight="1">
      <c r="A17" s="42" t="s">
        <v>4</v>
      </c>
      <c r="B17" s="25" t="s">
        <v>25</v>
      </c>
      <c r="C17" s="26">
        <v>35</v>
      </c>
      <c r="D17" s="27">
        <v>-103</v>
      </c>
      <c r="E17" s="27">
        <v>179</v>
      </c>
      <c r="F17" s="27">
        <v>-150</v>
      </c>
      <c r="G17" s="30">
        <f t="shared" ref="G17:G22" si="1">SUM(C17:F17)</f>
        <v>-39</v>
      </c>
    </row>
    <row r="18" spans="1:7" ht="21" customHeight="1">
      <c r="A18" s="42"/>
      <c r="B18" s="25" t="s">
        <v>26</v>
      </c>
      <c r="C18" s="26">
        <v>8</v>
      </c>
      <c r="D18" s="27">
        <v>-1</v>
      </c>
      <c r="E18" s="27">
        <v>150</v>
      </c>
      <c r="F18" s="27">
        <v>-167</v>
      </c>
      <c r="G18" s="30">
        <f t="shared" si="1"/>
        <v>-10</v>
      </c>
    </row>
    <row r="19" spans="1:7" ht="21" customHeight="1">
      <c r="A19" s="42" t="s">
        <v>5</v>
      </c>
      <c r="B19" s="25" t="s">
        <v>25</v>
      </c>
      <c r="C19" s="26">
        <v>25</v>
      </c>
      <c r="D19" s="27">
        <v>-90</v>
      </c>
      <c r="E19" s="27">
        <v>122</v>
      </c>
      <c r="F19" s="27">
        <v>-122</v>
      </c>
      <c r="G19" s="30">
        <f t="shared" si="1"/>
        <v>-65</v>
      </c>
    </row>
    <row r="20" spans="1:7" ht="21" customHeight="1">
      <c r="A20" s="42"/>
      <c r="B20" s="25" t="s">
        <v>26</v>
      </c>
      <c r="C20" s="26">
        <v>6</v>
      </c>
      <c r="D20" s="27">
        <v>-1</v>
      </c>
      <c r="E20" s="27">
        <v>107</v>
      </c>
      <c r="F20" s="27">
        <v>-88</v>
      </c>
      <c r="G20" s="30">
        <f t="shared" si="1"/>
        <v>24</v>
      </c>
    </row>
    <row r="21" spans="1:7" ht="21" customHeight="1">
      <c r="A21" s="42" t="s">
        <v>6</v>
      </c>
      <c r="B21" s="25" t="s">
        <v>25</v>
      </c>
      <c r="C21" s="26">
        <f>SUM(C17+C19)</f>
        <v>60</v>
      </c>
      <c r="D21" s="27">
        <f t="shared" ref="D21:F22" si="2">SUM(D17+D19)</f>
        <v>-193</v>
      </c>
      <c r="E21" s="27">
        <f t="shared" si="2"/>
        <v>301</v>
      </c>
      <c r="F21" s="27">
        <f t="shared" si="2"/>
        <v>-272</v>
      </c>
      <c r="G21" s="30">
        <f t="shared" si="1"/>
        <v>-104</v>
      </c>
    </row>
    <row r="22" spans="1:7" ht="21" customHeight="1">
      <c r="A22" s="42"/>
      <c r="B22" s="25" t="s">
        <v>26</v>
      </c>
      <c r="C22" s="26">
        <f>SUM(C18+C20)</f>
        <v>14</v>
      </c>
      <c r="D22" s="27">
        <f t="shared" si="2"/>
        <v>-2</v>
      </c>
      <c r="E22" s="27">
        <f t="shared" si="2"/>
        <v>257</v>
      </c>
      <c r="F22" s="27">
        <f t="shared" si="2"/>
        <v>-255</v>
      </c>
      <c r="G22" s="30">
        <f t="shared" si="1"/>
        <v>14</v>
      </c>
    </row>
  </sheetData>
  <mergeCells count="21">
    <mergeCell ref="A1:G1"/>
    <mergeCell ref="A4:B4"/>
    <mergeCell ref="A5:A6"/>
    <mergeCell ref="F5:F6"/>
    <mergeCell ref="G5:G6"/>
    <mergeCell ref="A7:A8"/>
    <mergeCell ref="F7:F8"/>
    <mergeCell ref="G7:G8"/>
    <mergeCell ref="A9:A10"/>
    <mergeCell ref="F9:F10"/>
    <mergeCell ref="G9:G10"/>
    <mergeCell ref="A11:A12"/>
    <mergeCell ref="F11:F12"/>
    <mergeCell ref="G11:G12"/>
    <mergeCell ref="A21:A22"/>
    <mergeCell ref="A15:B16"/>
    <mergeCell ref="C15:D15"/>
    <mergeCell ref="E15:F15"/>
    <mergeCell ref="G15:G16"/>
    <mergeCell ref="A17:A18"/>
    <mergeCell ref="A19:A20"/>
  </mergeCells>
  <phoneticPr fontId="3"/>
  <pageMargins left="0.98425196850393704" right="0.59055118110236227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EB36-F453-4859-8BB4-EB80B0738A68}">
  <sheetPr codeName="Sheet12"/>
  <dimension ref="A1:G22"/>
  <sheetViews>
    <sheetView view="pageBreakPreview" zoomScale="90" zoomScaleNormal="100" zoomScaleSheetLayoutView="90" workbookViewId="0">
      <selection activeCell="A3" sqref="A3"/>
    </sheetView>
  </sheetViews>
  <sheetFormatPr defaultRowHeight="14.25"/>
  <cols>
    <col min="1" max="1" width="10.625" style="1" customWidth="1"/>
    <col min="2" max="2" width="8.625" style="2" bestFit="1" customWidth="1"/>
    <col min="3" max="6" width="15.625" style="1" customWidth="1"/>
    <col min="7" max="7" width="10.625" style="1" customWidth="1"/>
    <col min="8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38</v>
      </c>
      <c r="G2" s="1" t="s">
        <v>2</v>
      </c>
    </row>
    <row r="3" spans="1:7" ht="12" customHeight="1"/>
    <row r="4" spans="1:7" ht="24" customHeight="1">
      <c r="A4" s="50"/>
      <c r="B4" s="51"/>
      <c r="C4" s="3" t="s">
        <v>24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5"/>
      <c r="D5" s="5"/>
      <c r="E5" s="4">
        <f t="shared" ref="E5:E12" si="0">C5-D5</f>
        <v>0</v>
      </c>
      <c r="F5" s="43">
        <f>C5+C6</f>
        <v>0</v>
      </c>
      <c r="G5" s="52">
        <f>F5-D5-D6</f>
        <v>0</v>
      </c>
    </row>
    <row r="6" spans="1:7" ht="24" customHeight="1">
      <c r="A6" s="42"/>
      <c r="B6" s="25" t="s">
        <v>26</v>
      </c>
      <c r="C6" s="5"/>
      <c r="D6" s="5"/>
      <c r="E6" s="4">
        <f t="shared" si="0"/>
        <v>0</v>
      </c>
      <c r="F6" s="44"/>
      <c r="G6" s="53"/>
    </row>
    <row r="7" spans="1:7" ht="24" customHeight="1">
      <c r="A7" s="42" t="s">
        <v>5</v>
      </c>
      <c r="B7" s="25" t="s">
        <v>25</v>
      </c>
      <c r="C7" s="5"/>
      <c r="D7" s="5"/>
      <c r="E7" s="4">
        <f t="shared" si="0"/>
        <v>0</v>
      </c>
      <c r="F7" s="43">
        <f>C7+C8</f>
        <v>0</v>
      </c>
      <c r="G7" s="52">
        <f>F7-D7-D8</f>
        <v>0</v>
      </c>
    </row>
    <row r="8" spans="1:7" ht="24" customHeight="1">
      <c r="A8" s="42"/>
      <c r="B8" s="25" t="s">
        <v>26</v>
      </c>
      <c r="C8" s="5"/>
      <c r="D8" s="5"/>
      <c r="E8" s="4">
        <f t="shared" si="0"/>
        <v>0</v>
      </c>
      <c r="F8" s="44"/>
      <c r="G8" s="53"/>
    </row>
    <row r="9" spans="1:7" ht="24" customHeight="1">
      <c r="A9" s="42" t="s">
        <v>6</v>
      </c>
      <c r="B9" s="25" t="s">
        <v>25</v>
      </c>
      <c r="C9" s="6"/>
      <c r="D9" s="5"/>
      <c r="E9" s="4">
        <f t="shared" si="0"/>
        <v>0</v>
      </c>
      <c r="F9" s="43">
        <f>C9+C10</f>
        <v>0</v>
      </c>
      <c r="G9" s="52">
        <f>F9-D9-D10</f>
        <v>0</v>
      </c>
    </row>
    <row r="10" spans="1:7" ht="24" customHeight="1">
      <c r="A10" s="42"/>
      <c r="B10" s="25" t="s">
        <v>26</v>
      </c>
      <c r="C10" s="6"/>
      <c r="D10" s="5"/>
      <c r="E10" s="4">
        <f t="shared" si="0"/>
        <v>0</v>
      </c>
      <c r="F10" s="44"/>
      <c r="G10" s="53"/>
    </row>
    <row r="11" spans="1:7" ht="24" customHeight="1">
      <c r="A11" s="42" t="s">
        <v>7</v>
      </c>
      <c r="B11" s="25" t="s">
        <v>25</v>
      </c>
      <c r="C11" s="6"/>
      <c r="D11" s="5"/>
      <c r="E11" s="4">
        <f t="shared" si="0"/>
        <v>0</v>
      </c>
      <c r="F11" s="43">
        <f>C11+C12</f>
        <v>0</v>
      </c>
      <c r="G11" s="52">
        <f>F11-D11-D12</f>
        <v>0</v>
      </c>
    </row>
    <row r="12" spans="1:7" ht="24" customHeight="1">
      <c r="A12" s="42"/>
      <c r="B12" s="25" t="s">
        <v>26</v>
      </c>
      <c r="C12" s="6"/>
      <c r="D12" s="5"/>
      <c r="E12" s="4">
        <f t="shared" si="0"/>
        <v>0</v>
      </c>
      <c r="F12" s="44"/>
      <c r="G12" s="53"/>
    </row>
    <row r="13" spans="1:7" ht="21" customHeight="1"/>
    <row r="14" spans="1:7" ht="21" customHeight="1">
      <c r="A14" s="1" t="s">
        <v>23</v>
      </c>
    </row>
    <row r="15" spans="1:7" ht="21" customHeight="1">
      <c r="A15" s="45"/>
      <c r="B15" s="46"/>
      <c r="C15" s="42" t="s">
        <v>17</v>
      </c>
      <c r="D15" s="42"/>
      <c r="E15" s="42" t="s">
        <v>20</v>
      </c>
      <c r="F15" s="42"/>
      <c r="G15" s="42" t="s">
        <v>0</v>
      </c>
    </row>
    <row r="16" spans="1:7" ht="21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42"/>
    </row>
    <row r="17" spans="1:7" ht="21" customHeight="1">
      <c r="A17" s="42" t="s">
        <v>4</v>
      </c>
      <c r="B17" s="28" t="s">
        <v>25</v>
      </c>
      <c r="C17" s="26"/>
      <c r="D17" s="27"/>
      <c r="E17" s="27"/>
      <c r="F17" s="27"/>
      <c r="G17" s="30">
        <f t="shared" ref="G17:G22" si="1">SUM(C17:F17)</f>
        <v>0</v>
      </c>
    </row>
    <row r="18" spans="1:7" ht="21" customHeight="1">
      <c r="A18" s="42"/>
      <c r="B18" s="28" t="s">
        <v>26</v>
      </c>
      <c r="C18" s="26"/>
      <c r="D18" s="27"/>
      <c r="E18" s="27"/>
      <c r="F18" s="27"/>
      <c r="G18" s="30">
        <f t="shared" si="1"/>
        <v>0</v>
      </c>
    </row>
    <row r="19" spans="1:7" ht="21" customHeight="1">
      <c r="A19" s="42" t="s">
        <v>5</v>
      </c>
      <c r="B19" s="28" t="s">
        <v>25</v>
      </c>
      <c r="C19" s="26"/>
      <c r="D19" s="27"/>
      <c r="E19" s="27"/>
      <c r="F19" s="27"/>
      <c r="G19" s="30">
        <f t="shared" si="1"/>
        <v>0</v>
      </c>
    </row>
    <row r="20" spans="1:7" ht="21" customHeight="1">
      <c r="A20" s="42"/>
      <c r="B20" s="28" t="s">
        <v>26</v>
      </c>
      <c r="C20" s="26"/>
      <c r="D20" s="27"/>
      <c r="E20" s="27"/>
      <c r="F20" s="27"/>
      <c r="G20" s="30">
        <f t="shared" si="1"/>
        <v>0</v>
      </c>
    </row>
    <row r="21" spans="1:7" ht="21" customHeight="1">
      <c r="A21" s="42" t="s">
        <v>6</v>
      </c>
      <c r="B21" s="28" t="s">
        <v>25</v>
      </c>
      <c r="C21" s="26">
        <f>SUM(C17+C19)</f>
        <v>0</v>
      </c>
      <c r="D21" s="27">
        <f t="shared" ref="D21:F22" si="2">SUM(D17+D19)</f>
        <v>0</v>
      </c>
      <c r="E21" s="27">
        <f t="shared" si="2"/>
        <v>0</v>
      </c>
      <c r="F21" s="27">
        <f t="shared" si="2"/>
        <v>0</v>
      </c>
      <c r="G21" s="30">
        <f t="shared" si="1"/>
        <v>0</v>
      </c>
    </row>
    <row r="22" spans="1:7" ht="21" customHeight="1">
      <c r="A22" s="42"/>
      <c r="B22" s="28" t="s">
        <v>26</v>
      </c>
      <c r="C22" s="26">
        <f>SUM(C18+C20)</f>
        <v>0</v>
      </c>
      <c r="D22" s="27">
        <f t="shared" si="2"/>
        <v>0</v>
      </c>
      <c r="E22" s="27">
        <f t="shared" si="2"/>
        <v>0</v>
      </c>
      <c r="F22" s="27">
        <f t="shared" si="2"/>
        <v>0</v>
      </c>
      <c r="G22" s="30">
        <f t="shared" si="1"/>
        <v>0</v>
      </c>
    </row>
  </sheetData>
  <mergeCells count="21">
    <mergeCell ref="G15:G16"/>
    <mergeCell ref="A19:A20"/>
    <mergeCell ref="G9:G10"/>
    <mergeCell ref="C15:D15"/>
    <mergeCell ref="A15:B16"/>
    <mergeCell ref="A5:A6"/>
    <mergeCell ref="A21:A22"/>
    <mergeCell ref="A17:A18"/>
    <mergeCell ref="F11:F12"/>
    <mergeCell ref="E15:F15"/>
    <mergeCell ref="F9:F10"/>
    <mergeCell ref="F7:F8"/>
    <mergeCell ref="A1:G1"/>
    <mergeCell ref="A11:A12"/>
    <mergeCell ref="A9:A10"/>
    <mergeCell ref="A7:A8"/>
    <mergeCell ref="A4:B4"/>
    <mergeCell ref="G5:G6"/>
    <mergeCell ref="F5:F6"/>
    <mergeCell ref="G7:G8"/>
    <mergeCell ref="G11:G12"/>
  </mergeCells>
  <phoneticPr fontId="3"/>
  <pageMargins left="0.59055118110236227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7D72C-01A0-4CE1-B3CD-1D7BA0628490}">
  <dimension ref="A2:K17"/>
  <sheetViews>
    <sheetView workbookViewId="0">
      <selection activeCell="Q9" sqref="Q9"/>
    </sheetView>
  </sheetViews>
  <sheetFormatPr defaultRowHeight="13.5"/>
  <cols>
    <col min="1" max="1" width="8.75" customWidth="1"/>
    <col min="2" max="11" width="10" customWidth="1"/>
  </cols>
  <sheetData>
    <row r="2" spans="1:11" ht="24.75" thickBot="1">
      <c r="A2" s="8" t="s">
        <v>40</v>
      </c>
      <c r="B2" s="8"/>
      <c r="C2" s="8"/>
      <c r="D2" s="8"/>
      <c r="E2" s="8"/>
      <c r="F2" s="8"/>
      <c r="G2" s="58"/>
      <c r="H2" s="58"/>
      <c r="I2" s="58"/>
      <c r="J2" s="58"/>
      <c r="K2" s="17"/>
    </row>
    <row r="3" spans="1:11" ht="17.25">
      <c r="A3" s="59" t="s">
        <v>9</v>
      </c>
      <c r="B3" s="64" t="s">
        <v>8</v>
      </c>
      <c r="C3" s="65"/>
      <c r="D3" s="66"/>
      <c r="E3" s="61" t="s">
        <v>14</v>
      </c>
      <c r="F3" s="62"/>
      <c r="G3" s="63" t="s">
        <v>16</v>
      </c>
      <c r="H3" s="61"/>
      <c r="I3" s="67" t="s">
        <v>7</v>
      </c>
      <c r="J3" s="68"/>
      <c r="K3" s="69"/>
    </row>
    <row r="4" spans="1:11" ht="17.25">
      <c r="A4" s="60"/>
      <c r="B4" s="9" t="s">
        <v>14</v>
      </c>
      <c r="C4" s="9" t="s">
        <v>15</v>
      </c>
      <c r="D4" s="9" t="s">
        <v>12</v>
      </c>
      <c r="E4" s="9" t="s">
        <v>4</v>
      </c>
      <c r="F4" s="10" t="s">
        <v>5</v>
      </c>
      <c r="G4" s="10" t="s">
        <v>4</v>
      </c>
      <c r="H4" s="11" t="s">
        <v>5</v>
      </c>
      <c r="I4" s="9" t="s">
        <v>10</v>
      </c>
      <c r="J4" s="18" t="s">
        <v>11</v>
      </c>
      <c r="K4" s="13" t="s">
        <v>12</v>
      </c>
    </row>
    <row r="5" spans="1:11" ht="18.75">
      <c r="A5" s="12">
        <v>4</v>
      </c>
      <c r="B5" s="35">
        <f t="shared" ref="B5:B16" si="0">SUM(E5,F5)</f>
        <v>156866</v>
      </c>
      <c r="C5" s="36">
        <f>SUM(H5,G5)</f>
        <v>12418</v>
      </c>
      <c r="D5" s="36">
        <f>SUM(B5:C5)</f>
        <v>169284</v>
      </c>
      <c r="E5" s="35">
        <f>'４月'!$C$5</f>
        <v>78941</v>
      </c>
      <c r="F5" s="37">
        <f>'４月'!$C$7</f>
        <v>77925</v>
      </c>
      <c r="G5" s="35">
        <f>'４月'!$C$6</f>
        <v>6854</v>
      </c>
      <c r="H5" s="35">
        <f>'４月'!$C$8</f>
        <v>5564</v>
      </c>
      <c r="I5" s="38">
        <f>'４月'!$C$11</f>
        <v>62824</v>
      </c>
      <c r="J5" s="39">
        <f>'４月'!$C$12</f>
        <v>6564</v>
      </c>
      <c r="K5" s="40">
        <f>SUM(I5:J5)</f>
        <v>69388</v>
      </c>
    </row>
    <row r="6" spans="1:11" ht="18.75">
      <c r="A6" s="12">
        <v>5</v>
      </c>
      <c r="B6" s="35">
        <f t="shared" si="0"/>
        <v>156806</v>
      </c>
      <c r="C6" s="36">
        <f t="shared" ref="C6:C16" si="1">SUM(H6,G6)</f>
        <v>12400</v>
      </c>
      <c r="D6" s="36">
        <f t="shared" ref="D6:D16" si="2">SUM(B6:C6)</f>
        <v>169206</v>
      </c>
      <c r="E6" s="35">
        <f>'５月'!$C$5</f>
        <v>78917</v>
      </c>
      <c r="F6" s="37">
        <f>'５月'!$C$7</f>
        <v>77889</v>
      </c>
      <c r="G6" s="35">
        <f>'５月'!$C$6</f>
        <v>6839</v>
      </c>
      <c r="H6" s="35">
        <f>'５月'!$C$8</f>
        <v>5561</v>
      </c>
      <c r="I6" s="38">
        <f>'５月'!$C$11</f>
        <v>62954</v>
      </c>
      <c r="J6" s="39">
        <f>'５月'!$C$12</f>
        <v>6535</v>
      </c>
      <c r="K6" s="40">
        <f t="shared" ref="K6:K16" si="3">SUM(I6:J6)</f>
        <v>69489</v>
      </c>
    </row>
    <row r="7" spans="1:11" ht="18.75">
      <c r="A7" s="12">
        <v>6</v>
      </c>
      <c r="B7" s="35">
        <f t="shared" si="0"/>
        <v>156770</v>
      </c>
      <c r="C7" s="36">
        <f t="shared" si="1"/>
        <v>12461</v>
      </c>
      <c r="D7" s="36">
        <f t="shared" si="2"/>
        <v>169231</v>
      </c>
      <c r="E7" s="35">
        <f>'６月'!$C$5</f>
        <v>78914</v>
      </c>
      <c r="F7" s="37">
        <f>'６月'!$C$7</f>
        <v>77856</v>
      </c>
      <c r="G7" s="35">
        <f>'６月'!$C$6</f>
        <v>6880</v>
      </c>
      <c r="H7" s="35">
        <f>'６月'!$C$8</f>
        <v>5581</v>
      </c>
      <c r="I7" s="38">
        <f>'６月'!$C$11</f>
        <v>63025</v>
      </c>
      <c r="J7" s="39">
        <f>'６月'!$C$12</f>
        <v>6574</v>
      </c>
      <c r="K7" s="40">
        <f t="shared" si="3"/>
        <v>69599</v>
      </c>
    </row>
    <row r="8" spans="1:11" ht="18.75">
      <c r="A8" s="12">
        <v>7</v>
      </c>
      <c r="B8" s="35">
        <f t="shared" si="0"/>
        <v>156671</v>
      </c>
      <c r="C8" s="36">
        <f t="shared" si="1"/>
        <v>12517</v>
      </c>
      <c r="D8" s="36">
        <f t="shared" si="2"/>
        <v>169188</v>
      </c>
      <c r="E8" s="35">
        <f>'７月'!$C$5</f>
        <v>78863</v>
      </c>
      <c r="F8" s="37">
        <f>'７月'!$C$7</f>
        <v>77808</v>
      </c>
      <c r="G8" s="35">
        <f>'７月'!$C$6</f>
        <v>6894</v>
      </c>
      <c r="H8" s="35">
        <f>'７月'!$C$8</f>
        <v>5623</v>
      </c>
      <c r="I8" s="38">
        <f>'７月'!$C$11</f>
        <v>63069</v>
      </c>
      <c r="J8" s="39">
        <f>'７月'!$C$12</f>
        <v>6596</v>
      </c>
      <c r="K8" s="40">
        <f t="shared" si="3"/>
        <v>69665</v>
      </c>
    </row>
    <row r="9" spans="1:11" ht="18.75">
      <c r="A9" s="12">
        <v>8</v>
      </c>
      <c r="B9" s="35">
        <f t="shared" si="0"/>
        <v>156543</v>
      </c>
      <c r="C9" s="36">
        <f t="shared" si="1"/>
        <v>12634</v>
      </c>
      <c r="D9" s="36">
        <f t="shared" si="2"/>
        <v>169177</v>
      </c>
      <c r="E9" s="35">
        <f>'８月'!$C$5</f>
        <v>78806</v>
      </c>
      <c r="F9" s="37">
        <f>'８月'!$C$7</f>
        <v>77737</v>
      </c>
      <c r="G9" s="35">
        <f>'８月'!$C$6</f>
        <v>6951</v>
      </c>
      <c r="H9" s="35">
        <f>'８月'!$C$8</f>
        <v>5683</v>
      </c>
      <c r="I9" s="38">
        <f>'８月'!$C$11</f>
        <v>63056</v>
      </c>
      <c r="J9" s="39">
        <f>'８月'!$C$12</f>
        <v>6660</v>
      </c>
      <c r="K9" s="40">
        <f t="shared" si="3"/>
        <v>69716</v>
      </c>
    </row>
    <row r="10" spans="1:11" ht="18.75">
      <c r="A10" s="12">
        <v>9</v>
      </c>
      <c r="B10" s="35">
        <f t="shared" si="0"/>
        <v>156517</v>
      </c>
      <c r="C10" s="36">
        <f t="shared" si="1"/>
        <v>12674</v>
      </c>
      <c r="D10" s="36">
        <f t="shared" si="2"/>
        <v>169191</v>
      </c>
      <c r="E10" s="35">
        <f>'９月'!$C$5</f>
        <v>78806</v>
      </c>
      <c r="F10" s="37">
        <f>'９月'!$C$7</f>
        <v>77711</v>
      </c>
      <c r="G10" s="35">
        <f>'９月'!$C$6</f>
        <v>6957</v>
      </c>
      <c r="H10" s="35">
        <f>'９月'!$C$8</f>
        <v>5717</v>
      </c>
      <c r="I10" s="38">
        <f>'９月'!$C$11</f>
        <v>63135</v>
      </c>
      <c r="J10" s="39">
        <f>'９月'!$C$12</f>
        <v>6688</v>
      </c>
      <c r="K10" s="40">
        <f t="shared" si="3"/>
        <v>69823</v>
      </c>
    </row>
    <row r="11" spans="1:11" ht="18.75">
      <c r="A11" s="12">
        <v>10</v>
      </c>
      <c r="B11" s="35">
        <f t="shared" si="0"/>
        <v>156393</v>
      </c>
      <c r="C11" s="36">
        <f t="shared" si="1"/>
        <v>12824</v>
      </c>
      <c r="D11" s="36">
        <f t="shared" si="2"/>
        <v>169217</v>
      </c>
      <c r="E11" s="35">
        <f>'１０月'!$C$5</f>
        <v>78744</v>
      </c>
      <c r="F11" s="37">
        <f>'１０月'!$C$7</f>
        <v>77649</v>
      </c>
      <c r="G11" s="35">
        <f>'１０月'!$C$6</f>
        <v>7030</v>
      </c>
      <c r="H11" s="35">
        <f>'１０月'!$C$8</f>
        <v>5794</v>
      </c>
      <c r="I11" s="38">
        <f>'１０月'!$C$11</f>
        <v>63137</v>
      </c>
      <c r="J11" s="39">
        <f>'１０月'!$C$12</f>
        <v>6793</v>
      </c>
      <c r="K11" s="40">
        <f t="shared" si="3"/>
        <v>69930</v>
      </c>
    </row>
    <row r="12" spans="1:11" ht="18.75">
      <c r="A12" s="12">
        <v>11</v>
      </c>
      <c r="B12" s="35">
        <f t="shared" si="0"/>
        <v>156333</v>
      </c>
      <c r="C12" s="36">
        <f t="shared" si="1"/>
        <v>12834</v>
      </c>
      <c r="D12" s="36">
        <f t="shared" si="2"/>
        <v>169167</v>
      </c>
      <c r="E12" s="35">
        <f>'１１月'!$C$5</f>
        <v>78735</v>
      </c>
      <c r="F12" s="37">
        <f>'１１月'!$C$7</f>
        <v>77598</v>
      </c>
      <c r="G12" s="35">
        <f>'１１月'!$C$6</f>
        <v>7044</v>
      </c>
      <c r="H12" s="35">
        <f>'１１月'!$C$8</f>
        <v>5790</v>
      </c>
      <c r="I12" s="38">
        <f>'１１月'!$C$11</f>
        <v>63188</v>
      </c>
      <c r="J12" s="39">
        <f>'１１月'!$C$12</f>
        <v>6799</v>
      </c>
      <c r="K12" s="40">
        <f t="shared" si="3"/>
        <v>69987</v>
      </c>
    </row>
    <row r="13" spans="1:11" ht="18.75">
      <c r="A13" s="12">
        <v>12</v>
      </c>
      <c r="B13" s="35">
        <f t="shared" si="0"/>
        <v>156212</v>
      </c>
      <c r="C13" s="36">
        <f t="shared" si="1"/>
        <v>12896</v>
      </c>
      <c r="D13" s="36">
        <f t="shared" si="2"/>
        <v>169108</v>
      </c>
      <c r="E13" s="35">
        <f>'１２月'!$C$5</f>
        <v>78663</v>
      </c>
      <c r="F13" s="37">
        <f>'１２月'!$C$7</f>
        <v>77549</v>
      </c>
      <c r="G13" s="35">
        <f>'１２月'!$C$6</f>
        <v>7054</v>
      </c>
      <c r="H13" s="35">
        <f>'１２月'!$C$8</f>
        <v>5842</v>
      </c>
      <c r="I13" s="38">
        <f>'１２月'!$C$11</f>
        <v>63183</v>
      </c>
      <c r="J13" s="39">
        <f>'１２月'!$C$12</f>
        <v>6832</v>
      </c>
      <c r="K13" s="40">
        <f t="shared" si="3"/>
        <v>70015</v>
      </c>
    </row>
    <row r="14" spans="1:11" ht="18.75">
      <c r="A14" s="12">
        <v>1</v>
      </c>
      <c r="B14" s="35">
        <f t="shared" si="0"/>
        <v>156110</v>
      </c>
      <c r="C14" s="36">
        <f t="shared" si="1"/>
        <v>12904</v>
      </c>
      <c r="D14" s="36">
        <f t="shared" si="2"/>
        <v>169014</v>
      </c>
      <c r="E14" s="37">
        <v>78606</v>
      </c>
      <c r="F14" s="37">
        <v>77504</v>
      </c>
      <c r="G14" s="37">
        <v>7060</v>
      </c>
      <c r="H14" s="37">
        <v>5844</v>
      </c>
      <c r="I14" s="41">
        <v>63207</v>
      </c>
      <c r="J14" s="41">
        <v>6816</v>
      </c>
      <c r="K14" s="40">
        <f t="shared" si="3"/>
        <v>70023</v>
      </c>
    </row>
    <row r="15" spans="1:11" ht="18.75">
      <c r="A15" s="12">
        <v>2</v>
      </c>
      <c r="B15" s="35">
        <f t="shared" si="0"/>
        <v>156006</v>
      </c>
      <c r="C15" s="36">
        <f t="shared" si="1"/>
        <v>12918</v>
      </c>
      <c r="D15" s="36">
        <f t="shared" si="2"/>
        <v>168924</v>
      </c>
      <c r="E15" s="37">
        <v>78567</v>
      </c>
      <c r="F15" s="37">
        <v>77439</v>
      </c>
      <c r="G15" s="37">
        <v>7050</v>
      </c>
      <c r="H15" s="37">
        <v>5868</v>
      </c>
      <c r="I15" s="41">
        <v>63220</v>
      </c>
      <c r="J15" s="41">
        <v>6808</v>
      </c>
      <c r="K15" s="40">
        <f t="shared" si="3"/>
        <v>70028</v>
      </c>
    </row>
    <row r="16" spans="1:11" ht="19.5" thickBot="1">
      <c r="A16" s="15">
        <v>3</v>
      </c>
      <c r="B16" s="16">
        <f t="shared" si="0"/>
        <v>0</v>
      </c>
      <c r="C16" s="16">
        <f t="shared" si="1"/>
        <v>0</v>
      </c>
      <c r="D16" s="16">
        <f t="shared" si="2"/>
        <v>0</v>
      </c>
      <c r="E16" s="16">
        <f>'３月'!$C$5</f>
        <v>0</v>
      </c>
      <c r="F16" s="20">
        <f>'３月'!$C$7</f>
        <v>0</v>
      </c>
      <c r="G16" s="16">
        <f>'３月'!$C$6</f>
        <v>0</v>
      </c>
      <c r="H16" s="16">
        <f>'３月'!$C$8</f>
        <v>0</v>
      </c>
      <c r="I16" s="21">
        <f>'３月'!$C$11</f>
        <v>0</v>
      </c>
      <c r="J16" s="21">
        <f>'３月'!$C$12</f>
        <v>0</v>
      </c>
      <c r="K16" s="14">
        <f t="shared" si="3"/>
        <v>0</v>
      </c>
    </row>
    <row r="17" spans="11:11">
      <c r="K17" s="19"/>
    </row>
  </sheetData>
  <mergeCells count="6">
    <mergeCell ref="G2:J2"/>
    <mergeCell ref="A3:A4"/>
    <mergeCell ref="E3:F3"/>
    <mergeCell ref="G3:H3"/>
    <mergeCell ref="B3:D3"/>
    <mergeCell ref="I3:K3"/>
  </mergeCells>
  <phoneticPr fontId="3"/>
  <pageMargins left="0.75" right="0.75" top="1" bottom="1" header="0.51200000000000001" footer="0.51200000000000001"/>
  <pageSetup paperSize="9" orientation="landscape" r:id="rId1"/>
  <headerFooter alignWithMargins="0"/>
  <ignoredErrors>
    <ignoredError sqref="F5:F13 F16" unlockedFormula="1"/>
    <ignoredError sqref="B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73F9-991D-444B-B7A2-77E275C57846}">
  <sheetPr codeName="Sheet2"/>
  <dimension ref="A1:G22"/>
  <sheetViews>
    <sheetView view="pageBreakPreview" zoomScale="80" zoomScaleNormal="100" zoomScaleSheetLayoutView="80" workbookViewId="0">
      <selection activeCell="F20" sqref="F20"/>
    </sheetView>
  </sheetViews>
  <sheetFormatPr defaultRowHeight="14.25"/>
  <cols>
    <col min="1" max="1" width="10.625" style="1" customWidth="1"/>
    <col min="2" max="2" width="8.625" style="2" bestFit="1" customWidth="1"/>
    <col min="3" max="6" width="15.625" style="1" customWidth="1"/>
    <col min="7" max="7" width="10.625" style="1" customWidth="1"/>
    <col min="8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29</v>
      </c>
      <c r="G2" s="1" t="s">
        <v>2</v>
      </c>
    </row>
    <row r="3" spans="1:7" ht="12" customHeight="1"/>
    <row r="4" spans="1:7" ht="24" customHeight="1">
      <c r="A4" s="50"/>
      <c r="B4" s="51"/>
      <c r="C4" s="3" t="s">
        <v>24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31">
        <v>78917</v>
      </c>
      <c r="D5" s="31">
        <v>78941</v>
      </c>
      <c r="E5" s="4">
        <f>C5-D5</f>
        <v>-24</v>
      </c>
      <c r="F5" s="43">
        <f>C5+C6</f>
        <v>85756</v>
      </c>
      <c r="G5" s="52">
        <f>F5-D5-D6</f>
        <v>-39</v>
      </c>
    </row>
    <row r="6" spans="1:7" ht="24" customHeight="1">
      <c r="A6" s="42"/>
      <c r="B6" s="25" t="s">
        <v>26</v>
      </c>
      <c r="C6" s="31">
        <v>6839</v>
      </c>
      <c r="D6" s="31">
        <v>6854</v>
      </c>
      <c r="E6" s="4">
        <f t="shared" ref="E6:E12" si="0">C6-D6</f>
        <v>-15</v>
      </c>
      <c r="F6" s="44"/>
      <c r="G6" s="53"/>
    </row>
    <row r="7" spans="1:7" ht="24" customHeight="1">
      <c r="A7" s="42" t="s">
        <v>5</v>
      </c>
      <c r="B7" s="25" t="s">
        <v>25</v>
      </c>
      <c r="C7" s="31">
        <v>77889</v>
      </c>
      <c r="D7" s="31">
        <v>77925</v>
      </c>
      <c r="E7" s="4">
        <f t="shared" si="0"/>
        <v>-36</v>
      </c>
      <c r="F7" s="43">
        <f>C7+C8</f>
        <v>83450</v>
      </c>
      <c r="G7" s="52">
        <f>F7-D7-D8</f>
        <v>-39</v>
      </c>
    </row>
    <row r="8" spans="1:7" ht="24" customHeight="1">
      <c r="A8" s="42"/>
      <c r="B8" s="25" t="s">
        <v>26</v>
      </c>
      <c r="C8" s="31">
        <v>5561</v>
      </c>
      <c r="D8" s="31">
        <v>5564</v>
      </c>
      <c r="E8" s="4">
        <f t="shared" si="0"/>
        <v>-3</v>
      </c>
      <c r="F8" s="44"/>
      <c r="G8" s="53"/>
    </row>
    <row r="9" spans="1:7" ht="24" customHeight="1">
      <c r="A9" s="42" t="s">
        <v>6</v>
      </c>
      <c r="B9" s="25" t="s">
        <v>25</v>
      </c>
      <c r="C9" s="32">
        <v>156806</v>
      </c>
      <c r="D9" s="32">
        <v>156866</v>
      </c>
      <c r="E9" s="4">
        <f t="shared" si="0"/>
        <v>-60</v>
      </c>
      <c r="F9" s="43">
        <f>C9+C10</f>
        <v>169206</v>
      </c>
      <c r="G9" s="52">
        <f>F9-D9-D10</f>
        <v>-78</v>
      </c>
    </row>
    <row r="10" spans="1:7" ht="24" customHeight="1">
      <c r="A10" s="42"/>
      <c r="B10" s="25" t="s">
        <v>26</v>
      </c>
      <c r="C10" s="32">
        <v>12400</v>
      </c>
      <c r="D10" s="32">
        <v>12418</v>
      </c>
      <c r="E10" s="4">
        <f>C10-D10</f>
        <v>-18</v>
      </c>
      <c r="F10" s="44"/>
      <c r="G10" s="53"/>
    </row>
    <row r="11" spans="1:7" ht="24" customHeight="1">
      <c r="A11" s="42" t="s">
        <v>7</v>
      </c>
      <c r="B11" s="25" t="s">
        <v>25</v>
      </c>
      <c r="C11" s="31">
        <v>62954</v>
      </c>
      <c r="D11" s="32">
        <v>62824</v>
      </c>
      <c r="E11" s="4">
        <f t="shared" si="0"/>
        <v>130</v>
      </c>
      <c r="F11" s="43">
        <f>C11+C12</f>
        <v>69489</v>
      </c>
      <c r="G11" s="52">
        <f>F11-D11-D12</f>
        <v>101</v>
      </c>
    </row>
    <row r="12" spans="1:7" ht="24" customHeight="1">
      <c r="A12" s="42"/>
      <c r="B12" s="25" t="s">
        <v>26</v>
      </c>
      <c r="C12" s="31">
        <v>6535</v>
      </c>
      <c r="D12" s="32">
        <v>6564</v>
      </c>
      <c r="E12" s="4">
        <f t="shared" si="0"/>
        <v>-29</v>
      </c>
      <c r="F12" s="44"/>
      <c r="G12" s="53"/>
    </row>
    <row r="13" spans="1:7" ht="21" customHeight="1"/>
    <row r="14" spans="1:7" ht="21" customHeight="1">
      <c r="A14" s="1" t="s">
        <v>23</v>
      </c>
    </row>
    <row r="15" spans="1:7" ht="21" customHeight="1">
      <c r="A15" s="45"/>
      <c r="B15" s="46"/>
      <c r="C15" s="42" t="s">
        <v>17</v>
      </c>
      <c r="D15" s="42"/>
      <c r="E15" s="42" t="s">
        <v>20</v>
      </c>
      <c r="F15" s="42"/>
      <c r="G15" s="42" t="s">
        <v>0</v>
      </c>
    </row>
    <row r="16" spans="1:7" ht="21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42"/>
    </row>
    <row r="17" spans="1:7" ht="21" customHeight="1">
      <c r="A17" s="42" t="s">
        <v>4</v>
      </c>
      <c r="B17" s="25" t="s">
        <v>25</v>
      </c>
      <c r="C17" s="33">
        <v>38</v>
      </c>
      <c r="D17" s="34">
        <v>-98</v>
      </c>
      <c r="E17" s="27">
        <v>242</v>
      </c>
      <c r="F17" s="27">
        <v>-206</v>
      </c>
      <c r="G17" s="30">
        <f t="shared" ref="G17:G22" si="1">SUM(C17:F17)</f>
        <v>-24</v>
      </c>
    </row>
    <row r="18" spans="1:7" ht="21" customHeight="1">
      <c r="A18" s="42"/>
      <c r="B18" s="25" t="s">
        <v>26</v>
      </c>
      <c r="C18" s="33">
        <v>6</v>
      </c>
      <c r="D18" s="34">
        <v>-4</v>
      </c>
      <c r="E18" s="27">
        <v>210</v>
      </c>
      <c r="F18" s="27">
        <v>-227</v>
      </c>
      <c r="G18" s="30">
        <f t="shared" si="1"/>
        <v>-15</v>
      </c>
    </row>
    <row r="19" spans="1:7" ht="21" customHeight="1">
      <c r="A19" s="42" t="s">
        <v>5</v>
      </c>
      <c r="B19" s="25" t="s">
        <v>25</v>
      </c>
      <c r="C19" s="33">
        <v>31</v>
      </c>
      <c r="D19" s="34">
        <v>-74</v>
      </c>
      <c r="E19" s="27">
        <v>159</v>
      </c>
      <c r="F19" s="27">
        <v>-152</v>
      </c>
      <c r="G19" s="30">
        <f t="shared" si="1"/>
        <v>-36</v>
      </c>
    </row>
    <row r="20" spans="1:7" ht="21" customHeight="1">
      <c r="A20" s="42"/>
      <c r="B20" s="25" t="s">
        <v>26</v>
      </c>
      <c r="C20" s="33">
        <v>3</v>
      </c>
      <c r="D20" s="34">
        <v>-1</v>
      </c>
      <c r="E20" s="27">
        <v>109</v>
      </c>
      <c r="F20" s="27">
        <v>-114</v>
      </c>
      <c r="G20" s="30">
        <f t="shared" si="1"/>
        <v>-3</v>
      </c>
    </row>
    <row r="21" spans="1:7" ht="21" customHeight="1">
      <c r="A21" s="42" t="s">
        <v>6</v>
      </c>
      <c r="B21" s="25" t="s">
        <v>25</v>
      </c>
      <c r="C21" s="26">
        <f>SUM(C17+C19)</f>
        <v>69</v>
      </c>
      <c r="D21" s="27">
        <f t="shared" ref="D21:F22" si="2">SUM(D17+D19)</f>
        <v>-172</v>
      </c>
      <c r="E21" s="27">
        <f t="shared" si="2"/>
        <v>401</v>
      </c>
      <c r="F21" s="27">
        <f t="shared" si="2"/>
        <v>-358</v>
      </c>
      <c r="G21" s="30">
        <f t="shared" si="1"/>
        <v>-60</v>
      </c>
    </row>
    <row r="22" spans="1:7" ht="21" customHeight="1">
      <c r="A22" s="42"/>
      <c r="B22" s="25" t="s">
        <v>26</v>
      </c>
      <c r="C22" s="26">
        <f>SUM(C18+C20)</f>
        <v>9</v>
      </c>
      <c r="D22" s="27">
        <f t="shared" si="2"/>
        <v>-5</v>
      </c>
      <c r="E22" s="27">
        <f t="shared" si="2"/>
        <v>319</v>
      </c>
      <c r="F22" s="27">
        <f t="shared" si="2"/>
        <v>-341</v>
      </c>
      <c r="G22" s="30">
        <f t="shared" si="1"/>
        <v>-18</v>
      </c>
    </row>
  </sheetData>
  <mergeCells count="21">
    <mergeCell ref="A1:G1"/>
    <mergeCell ref="A11:A12"/>
    <mergeCell ref="A9:A10"/>
    <mergeCell ref="A7:A8"/>
    <mergeCell ref="A5:A6"/>
    <mergeCell ref="A4:B4"/>
    <mergeCell ref="G5:G6"/>
    <mergeCell ref="G7:G8"/>
    <mergeCell ref="G15:G16"/>
    <mergeCell ref="A17:A18"/>
    <mergeCell ref="G11:G12"/>
    <mergeCell ref="A19:A20"/>
    <mergeCell ref="F7:F8"/>
    <mergeCell ref="G9:G10"/>
    <mergeCell ref="F9:F10"/>
    <mergeCell ref="A21:A22"/>
    <mergeCell ref="A15:B16"/>
    <mergeCell ref="C15:D15"/>
    <mergeCell ref="E15:F15"/>
    <mergeCell ref="F11:F12"/>
    <mergeCell ref="F5:F6"/>
  </mergeCells>
  <phoneticPr fontId="3"/>
  <pageMargins left="0.59055118110236227" right="0.59055118110236227" top="0.98425196850393704" bottom="0.98425196850393704" header="0.51181102362204722" footer="0.51181102362204722"/>
  <pageSetup paperSize="9" scale="99" orientation="portrait" verticalDpi="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EA3A-5430-417D-AEB1-4A8972688760}">
  <sheetPr codeName="Sheet3"/>
  <dimension ref="A1:G22"/>
  <sheetViews>
    <sheetView view="pageBreakPreview" zoomScale="90" zoomScaleNormal="100" zoomScaleSheetLayoutView="90" workbookViewId="0">
      <selection sqref="A1:G1"/>
    </sheetView>
  </sheetViews>
  <sheetFormatPr defaultRowHeight="14.25"/>
  <cols>
    <col min="1" max="1" width="10.625" style="1" customWidth="1"/>
    <col min="2" max="2" width="8.625" style="2" bestFit="1" customWidth="1"/>
    <col min="3" max="6" width="15.625" style="1" customWidth="1"/>
    <col min="7" max="7" width="10.625" style="1" customWidth="1"/>
    <col min="8" max="8" width="9" style="1"/>
    <col min="9" max="9" width="9" style="1" customWidth="1"/>
    <col min="10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39</v>
      </c>
      <c r="G2" s="1" t="s">
        <v>2</v>
      </c>
    </row>
    <row r="3" spans="1:7" ht="12" customHeight="1"/>
    <row r="4" spans="1:7" ht="24" customHeight="1">
      <c r="A4" s="50"/>
      <c r="B4" s="51"/>
      <c r="C4" s="3" t="s">
        <v>24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5">
        <v>78914</v>
      </c>
      <c r="D5" s="5">
        <v>78917</v>
      </c>
      <c r="E5" s="4">
        <f t="shared" ref="E5:E12" si="0">C5-D5</f>
        <v>-3</v>
      </c>
      <c r="F5" s="43">
        <f>C5+C6</f>
        <v>85794</v>
      </c>
      <c r="G5" s="52">
        <f>F5-D5-D6</f>
        <v>38</v>
      </c>
    </row>
    <row r="6" spans="1:7" ht="24" customHeight="1">
      <c r="A6" s="42"/>
      <c r="B6" s="25" t="s">
        <v>26</v>
      </c>
      <c r="C6" s="5">
        <v>6880</v>
      </c>
      <c r="D6" s="5">
        <v>6839</v>
      </c>
      <c r="E6" s="4">
        <f t="shared" si="0"/>
        <v>41</v>
      </c>
      <c r="F6" s="44"/>
      <c r="G6" s="53"/>
    </row>
    <row r="7" spans="1:7" ht="24" customHeight="1">
      <c r="A7" s="42" t="s">
        <v>5</v>
      </c>
      <c r="B7" s="25" t="s">
        <v>25</v>
      </c>
      <c r="C7" s="5">
        <v>77856</v>
      </c>
      <c r="D7" s="5">
        <v>77889</v>
      </c>
      <c r="E7" s="4">
        <f t="shared" si="0"/>
        <v>-33</v>
      </c>
      <c r="F7" s="43">
        <f>C7+C8</f>
        <v>83437</v>
      </c>
      <c r="G7" s="52">
        <f>F7-D7-D8</f>
        <v>-13</v>
      </c>
    </row>
    <row r="8" spans="1:7" ht="24" customHeight="1">
      <c r="A8" s="42"/>
      <c r="B8" s="25" t="s">
        <v>26</v>
      </c>
      <c r="C8" s="5">
        <v>5581</v>
      </c>
      <c r="D8" s="5">
        <v>5561</v>
      </c>
      <c r="E8" s="4">
        <f t="shared" si="0"/>
        <v>20</v>
      </c>
      <c r="F8" s="44"/>
      <c r="G8" s="53"/>
    </row>
    <row r="9" spans="1:7" ht="24" customHeight="1">
      <c r="A9" s="42" t="s">
        <v>6</v>
      </c>
      <c r="B9" s="25" t="s">
        <v>25</v>
      </c>
      <c r="C9" s="5">
        <v>156770</v>
      </c>
      <c r="D9" s="5">
        <v>156806</v>
      </c>
      <c r="E9" s="4">
        <f t="shared" si="0"/>
        <v>-36</v>
      </c>
      <c r="F9" s="43">
        <f>C9+C10</f>
        <v>169231</v>
      </c>
      <c r="G9" s="52">
        <f>F9-D9-D10</f>
        <v>25</v>
      </c>
    </row>
    <row r="10" spans="1:7" ht="24" customHeight="1">
      <c r="A10" s="42"/>
      <c r="B10" s="25" t="s">
        <v>26</v>
      </c>
      <c r="C10" s="5">
        <v>12461</v>
      </c>
      <c r="D10" s="5">
        <v>12400</v>
      </c>
      <c r="E10" s="4">
        <f t="shared" si="0"/>
        <v>61</v>
      </c>
      <c r="F10" s="44"/>
      <c r="G10" s="53"/>
    </row>
    <row r="11" spans="1:7" ht="24" customHeight="1">
      <c r="A11" s="42" t="s">
        <v>7</v>
      </c>
      <c r="B11" s="25" t="s">
        <v>25</v>
      </c>
      <c r="C11" s="5">
        <v>63025</v>
      </c>
      <c r="D11" s="5">
        <v>62954</v>
      </c>
      <c r="E11" s="4">
        <f t="shared" si="0"/>
        <v>71</v>
      </c>
      <c r="F11" s="43">
        <f>C11+C12</f>
        <v>69599</v>
      </c>
      <c r="G11" s="52">
        <f>F11-D11-D12</f>
        <v>110</v>
      </c>
    </row>
    <row r="12" spans="1:7" ht="24" customHeight="1">
      <c r="A12" s="42"/>
      <c r="B12" s="25" t="s">
        <v>26</v>
      </c>
      <c r="C12" s="5">
        <v>6574</v>
      </c>
      <c r="D12" s="5">
        <v>6535</v>
      </c>
      <c r="E12" s="4">
        <f t="shared" si="0"/>
        <v>39</v>
      </c>
      <c r="F12" s="44"/>
      <c r="G12" s="53"/>
    </row>
    <row r="13" spans="1:7" ht="21" customHeight="1"/>
    <row r="14" spans="1:7" ht="21" customHeight="1">
      <c r="A14" s="1" t="s">
        <v>23</v>
      </c>
    </row>
    <row r="15" spans="1:7" ht="21" customHeight="1">
      <c r="A15" s="45"/>
      <c r="B15" s="46"/>
      <c r="C15" s="56" t="s">
        <v>17</v>
      </c>
      <c r="D15" s="57"/>
      <c r="E15" s="56" t="s">
        <v>20</v>
      </c>
      <c r="F15" s="57"/>
      <c r="G15" s="54" t="s">
        <v>0</v>
      </c>
    </row>
    <row r="16" spans="1:7" ht="21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55"/>
    </row>
    <row r="17" spans="1:7" ht="21" customHeight="1">
      <c r="A17" s="42" t="s">
        <v>4</v>
      </c>
      <c r="B17" s="25" t="s">
        <v>25</v>
      </c>
      <c r="C17" s="26">
        <v>39</v>
      </c>
      <c r="D17" s="27">
        <v>-69</v>
      </c>
      <c r="E17" s="27">
        <v>178</v>
      </c>
      <c r="F17" s="27">
        <v>-151</v>
      </c>
      <c r="G17" s="30">
        <f t="shared" ref="G17:G22" si="1">SUM(C17:F17)</f>
        <v>-3</v>
      </c>
    </row>
    <row r="18" spans="1:7" ht="21" customHeight="1">
      <c r="A18" s="42"/>
      <c r="B18" s="25" t="s">
        <v>26</v>
      </c>
      <c r="C18" s="26">
        <v>3</v>
      </c>
      <c r="D18" s="27">
        <v>0</v>
      </c>
      <c r="E18" s="27">
        <v>217</v>
      </c>
      <c r="F18" s="27">
        <v>-179</v>
      </c>
      <c r="G18" s="30">
        <f t="shared" si="1"/>
        <v>41</v>
      </c>
    </row>
    <row r="19" spans="1:7" ht="21" customHeight="1">
      <c r="A19" s="42" t="s">
        <v>5</v>
      </c>
      <c r="B19" s="25" t="s">
        <v>25</v>
      </c>
      <c r="C19" s="26">
        <v>54</v>
      </c>
      <c r="D19" s="27">
        <v>-58</v>
      </c>
      <c r="E19" s="27">
        <v>117</v>
      </c>
      <c r="F19" s="27">
        <v>-146</v>
      </c>
      <c r="G19" s="30">
        <f t="shared" si="1"/>
        <v>-33</v>
      </c>
    </row>
    <row r="20" spans="1:7" ht="21" customHeight="1">
      <c r="A20" s="42"/>
      <c r="B20" s="25" t="s">
        <v>26</v>
      </c>
      <c r="C20" s="26">
        <v>1</v>
      </c>
      <c r="D20" s="27">
        <v>0</v>
      </c>
      <c r="E20" s="27">
        <v>101</v>
      </c>
      <c r="F20" s="27">
        <v>-82</v>
      </c>
      <c r="G20" s="30">
        <f t="shared" si="1"/>
        <v>20</v>
      </c>
    </row>
    <row r="21" spans="1:7" ht="21" customHeight="1">
      <c r="A21" s="42" t="s">
        <v>6</v>
      </c>
      <c r="B21" s="25" t="s">
        <v>25</v>
      </c>
      <c r="C21" s="26">
        <f>SUM(C17+C19)</f>
        <v>93</v>
      </c>
      <c r="D21" s="27">
        <f t="shared" ref="D21:F22" si="2">SUM(D17+D19)</f>
        <v>-127</v>
      </c>
      <c r="E21" s="27">
        <f t="shared" si="2"/>
        <v>295</v>
      </c>
      <c r="F21" s="27">
        <f>SUM(F17+F19)</f>
        <v>-297</v>
      </c>
      <c r="G21" s="30">
        <f t="shared" si="1"/>
        <v>-36</v>
      </c>
    </row>
    <row r="22" spans="1:7" ht="21" customHeight="1">
      <c r="A22" s="42"/>
      <c r="B22" s="25" t="s">
        <v>26</v>
      </c>
      <c r="C22" s="26">
        <v>4</v>
      </c>
      <c r="D22" s="27">
        <f t="shared" si="2"/>
        <v>0</v>
      </c>
      <c r="E22" s="27">
        <f t="shared" si="2"/>
        <v>318</v>
      </c>
      <c r="F22" s="27">
        <f t="shared" si="2"/>
        <v>-261</v>
      </c>
      <c r="G22" s="30">
        <f t="shared" si="1"/>
        <v>61</v>
      </c>
    </row>
  </sheetData>
  <mergeCells count="21">
    <mergeCell ref="A21:A22"/>
    <mergeCell ref="A15:B16"/>
    <mergeCell ref="F11:F12"/>
    <mergeCell ref="E15:F15"/>
    <mergeCell ref="C15:D15"/>
    <mergeCell ref="A19:A20"/>
    <mergeCell ref="A17:A18"/>
    <mergeCell ref="A1:G1"/>
    <mergeCell ref="A11:A12"/>
    <mergeCell ref="A9:A10"/>
    <mergeCell ref="A7:A8"/>
    <mergeCell ref="A5:A6"/>
    <mergeCell ref="G11:G12"/>
    <mergeCell ref="G15:G16"/>
    <mergeCell ref="A4:B4"/>
    <mergeCell ref="G7:G8"/>
    <mergeCell ref="G5:G6"/>
    <mergeCell ref="G9:G10"/>
    <mergeCell ref="F5:F6"/>
    <mergeCell ref="F9:F10"/>
    <mergeCell ref="F7:F8"/>
  </mergeCells>
  <phoneticPr fontId="3"/>
  <pageMargins left="0.59055118110236227" right="0.59055118110236227" top="0.98425196850393704" bottom="0.98425196850393704" header="0.51181102362204722" footer="0.51181102362204722"/>
  <pageSetup paperSize="9" scale="99" orientation="portrait" verticalDpi="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686A-757B-475C-AC1F-BEF5860FD08E}">
  <sheetPr codeName="Sheet4"/>
  <dimension ref="A1:G22"/>
  <sheetViews>
    <sheetView view="pageBreakPreview" zoomScale="90" zoomScaleNormal="100" zoomScaleSheetLayoutView="90" workbookViewId="0">
      <selection activeCell="C5" sqref="C5:C12"/>
    </sheetView>
  </sheetViews>
  <sheetFormatPr defaultRowHeight="14.25"/>
  <cols>
    <col min="1" max="1" width="10.625" style="1" customWidth="1"/>
    <col min="2" max="2" width="8" style="2" bestFit="1" customWidth="1"/>
    <col min="3" max="6" width="15.625" style="1" customWidth="1"/>
    <col min="7" max="7" width="10.625" style="1" customWidth="1"/>
    <col min="8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30</v>
      </c>
      <c r="G2" s="1" t="s">
        <v>2</v>
      </c>
    </row>
    <row r="3" spans="1:7" ht="12" customHeight="1"/>
    <row r="4" spans="1:7" ht="26.25" customHeight="1">
      <c r="A4" s="50"/>
      <c r="B4" s="51"/>
      <c r="C4" s="3" t="s">
        <v>24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5">
        <v>78863</v>
      </c>
      <c r="D5" s="5">
        <v>78914</v>
      </c>
      <c r="E5" s="4">
        <f t="shared" ref="E5:E12" si="0">C5-D5</f>
        <v>-51</v>
      </c>
      <c r="F5" s="43">
        <f>C5+C6</f>
        <v>85757</v>
      </c>
      <c r="G5" s="52">
        <f>F5-D5-D6</f>
        <v>-37</v>
      </c>
    </row>
    <row r="6" spans="1:7" ht="24" customHeight="1">
      <c r="A6" s="42"/>
      <c r="B6" s="25" t="s">
        <v>26</v>
      </c>
      <c r="C6" s="5">
        <v>6894</v>
      </c>
      <c r="D6" s="5">
        <v>6880</v>
      </c>
      <c r="E6" s="4">
        <f t="shared" si="0"/>
        <v>14</v>
      </c>
      <c r="F6" s="44"/>
      <c r="G6" s="53"/>
    </row>
    <row r="7" spans="1:7" ht="24" customHeight="1">
      <c r="A7" s="42" t="s">
        <v>5</v>
      </c>
      <c r="B7" s="25" t="s">
        <v>25</v>
      </c>
      <c r="C7" s="5">
        <v>77808</v>
      </c>
      <c r="D7" s="5">
        <v>77856</v>
      </c>
      <c r="E7" s="4">
        <f t="shared" si="0"/>
        <v>-48</v>
      </c>
      <c r="F7" s="43">
        <f>C7+C8</f>
        <v>83431</v>
      </c>
      <c r="G7" s="52">
        <f>F7-D7-D8</f>
        <v>-6</v>
      </c>
    </row>
    <row r="8" spans="1:7" ht="24" customHeight="1">
      <c r="A8" s="42"/>
      <c r="B8" s="25" t="s">
        <v>26</v>
      </c>
      <c r="C8" s="5">
        <v>5623</v>
      </c>
      <c r="D8" s="5">
        <v>5581</v>
      </c>
      <c r="E8" s="4">
        <f t="shared" si="0"/>
        <v>42</v>
      </c>
      <c r="F8" s="44"/>
      <c r="G8" s="53"/>
    </row>
    <row r="9" spans="1:7" ht="24" customHeight="1">
      <c r="A9" s="42" t="s">
        <v>6</v>
      </c>
      <c r="B9" s="25" t="s">
        <v>25</v>
      </c>
      <c r="C9" s="5">
        <v>156671</v>
      </c>
      <c r="D9" s="5">
        <v>156770</v>
      </c>
      <c r="E9" s="4">
        <f t="shared" si="0"/>
        <v>-99</v>
      </c>
      <c r="F9" s="43">
        <f>C9+C10</f>
        <v>169188</v>
      </c>
      <c r="G9" s="52">
        <f>F9-D9-D10</f>
        <v>-43</v>
      </c>
    </row>
    <row r="10" spans="1:7" ht="24" customHeight="1">
      <c r="A10" s="42"/>
      <c r="B10" s="25" t="s">
        <v>26</v>
      </c>
      <c r="C10" s="5">
        <v>12517</v>
      </c>
      <c r="D10" s="5">
        <v>12461</v>
      </c>
      <c r="E10" s="4">
        <f t="shared" si="0"/>
        <v>56</v>
      </c>
      <c r="F10" s="44"/>
      <c r="G10" s="53"/>
    </row>
    <row r="11" spans="1:7" ht="24" customHeight="1">
      <c r="A11" s="42" t="s">
        <v>7</v>
      </c>
      <c r="B11" s="25" t="s">
        <v>25</v>
      </c>
      <c r="C11" s="5">
        <v>63069</v>
      </c>
      <c r="D11" s="5">
        <v>63025</v>
      </c>
      <c r="E11" s="4">
        <f t="shared" si="0"/>
        <v>44</v>
      </c>
      <c r="F11" s="43">
        <f>C11+C12</f>
        <v>69665</v>
      </c>
      <c r="G11" s="52">
        <f>F11-D11-D12</f>
        <v>66</v>
      </c>
    </row>
    <row r="12" spans="1:7" ht="24" customHeight="1">
      <c r="A12" s="42"/>
      <c r="B12" s="25" t="s">
        <v>26</v>
      </c>
      <c r="C12" s="5">
        <v>6596</v>
      </c>
      <c r="D12" s="5">
        <v>6574</v>
      </c>
      <c r="E12" s="4">
        <f t="shared" si="0"/>
        <v>22</v>
      </c>
      <c r="F12" s="44"/>
      <c r="G12" s="53"/>
    </row>
    <row r="13" spans="1:7" ht="21" customHeight="1"/>
    <row r="14" spans="1:7" ht="21" customHeight="1">
      <c r="A14" s="1" t="s">
        <v>23</v>
      </c>
    </row>
    <row r="15" spans="1:7" ht="26.25" customHeight="1">
      <c r="A15" s="45"/>
      <c r="B15" s="46"/>
      <c r="C15" s="42" t="s">
        <v>17</v>
      </c>
      <c r="D15" s="42"/>
      <c r="E15" s="42" t="s">
        <v>20</v>
      </c>
      <c r="F15" s="42"/>
      <c r="G15" s="42" t="s">
        <v>0</v>
      </c>
    </row>
    <row r="16" spans="1:7" ht="26.25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42"/>
    </row>
    <row r="17" spans="1:7" ht="24.75" customHeight="1">
      <c r="A17" s="42" t="s">
        <v>4</v>
      </c>
      <c r="B17" s="25" t="s">
        <v>25</v>
      </c>
      <c r="C17" s="26">
        <v>31</v>
      </c>
      <c r="D17" s="27">
        <v>-67</v>
      </c>
      <c r="E17" s="27">
        <v>164</v>
      </c>
      <c r="F17" s="27">
        <v>-179</v>
      </c>
      <c r="G17" s="30">
        <f t="shared" ref="G17:G22" si="1">SUM(C17:F17)</f>
        <v>-51</v>
      </c>
    </row>
    <row r="18" spans="1:7" ht="24.75" customHeight="1">
      <c r="A18" s="42"/>
      <c r="B18" s="25" t="s">
        <v>26</v>
      </c>
      <c r="C18" s="26">
        <v>5</v>
      </c>
      <c r="D18" s="27">
        <v>0</v>
      </c>
      <c r="E18" s="27">
        <v>203</v>
      </c>
      <c r="F18" s="27">
        <v>-194</v>
      </c>
      <c r="G18" s="30">
        <f t="shared" si="1"/>
        <v>14</v>
      </c>
    </row>
    <row r="19" spans="1:7" ht="24.75" customHeight="1">
      <c r="A19" s="42" t="s">
        <v>5</v>
      </c>
      <c r="B19" s="25" t="s">
        <v>25</v>
      </c>
      <c r="C19" s="26">
        <v>30</v>
      </c>
      <c r="D19" s="27">
        <v>-78</v>
      </c>
      <c r="E19" s="27">
        <v>134</v>
      </c>
      <c r="F19" s="27">
        <v>-134</v>
      </c>
      <c r="G19" s="30">
        <f t="shared" si="1"/>
        <v>-48</v>
      </c>
    </row>
    <row r="20" spans="1:7" ht="24.75" customHeight="1">
      <c r="A20" s="42"/>
      <c r="B20" s="25" t="s">
        <v>26</v>
      </c>
      <c r="C20" s="26">
        <v>10</v>
      </c>
      <c r="D20" s="27">
        <v>0</v>
      </c>
      <c r="E20" s="27">
        <v>116</v>
      </c>
      <c r="F20" s="27">
        <v>-84</v>
      </c>
      <c r="G20" s="30">
        <f t="shared" si="1"/>
        <v>42</v>
      </c>
    </row>
    <row r="21" spans="1:7" ht="24.75" customHeight="1">
      <c r="A21" s="42" t="s">
        <v>6</v>
      </c>
      <c r="B21" s="25" t="s">
        <v>25</v>
      </c>
      <c r="C21" s="26">
        <f>SUM(C17+C19)</f>
        <v>61</v>
      </c>
      <c r="D21" s="27">
        <f t="shared" ref="D21:F22" si="2">SUM(D17+D19)</f>
        <v>-145</v>
      </c>
      <c r="E21" s="27">
        <f t="shared" si="2"/>
        <v>298</v>
      </c>
      <c r="F21" s="27">
        <f t="shared" si="2"/>
        <v>-313</v>
      </c>
      <c r="G21" s="30">
        <f t="shared" si="1"/>
        <v>-99</v>
      </c>
    </row>
    <row r="22" spans="1:7" ht="24.75" customHeight="1">
      <c r="A22" s="42"/>
      <c r="B22" s="25" t="s">
        <v>26</v>
      </c>
      <c r="C22" s="26">
        <f>SUM(C18+C20)</f>
        <v>15</v>
      </c>
      <c r="D22" s="27">
        <f t="shared" si="2"/>
        <v>0</v>
      </c>
      <c r="E22" s="27">
        <f t="shared" si="2"/>
        <v>319</v>
      </c>
      <c r="F22" s="27">
        <f t="shared" si="2"/>
        <v>-278</v>
      </c>
      <c r="G22" s="30">
        <f t="shared" si="1"/>
        <v>56</v>
      </c>
    </row>
  </sheetData>
  <mergeCells count="21">
    <mergeCell ref="A1:G1"/>
    <mergeCell ref="A11:A12"/>
    <mergeCell ref="A9:A10"/>
    <mergeCell ref="A7:A8"/>
    <mergeCell ref="A4:B4"/>
    <mergeCell ref="F5:F6"/>
    <mergeCell ref="G5:G6"/>
    <mergeCell ref="A21:A22"/>
    <mergeCell ref="A15:B16"/>
    <mergeCell ref="F11:F12"/>
    <mergeCell ref="C15:D15"/>
    <mergeCell ref="A17:A18"/>
    <mergeCell ref="F9:F10"/>
    <mergeCell ref="A19:A20"/>
    <mergeCell ref="G15:G16"/>
    <mergeCell ref="F7:F8"/>
    <mergeCell ref="E15:F15"/>
    <mergeCell ref="G7:G8"/>
    <mergeCell ref="G9:G10"/>
    <mergeCell ref="A5:A6"/>
    <mergeCell ref="G11:G12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verticalDpi="96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B31C-650B-4FDA-84BF-9BDD6715F047}">
  <sheetPr codeName="Sheet5"/>
  <dimension ref="A1:G23"/>
  <sheetViews>
    <sheetView view="pageBreakPreview" zoomScale="90" zoomScaleNormal="100" zoomScaleSheetLayoutView="90" workbookViewId="0">
      <selection activeCell="F11" sqref="F11:F12"/>
    </sheetView>
  </sheetViews>
  <sheetFormatPr defaultRowHeight="14.25"/>
  <cols>
    <col min="1" max="1" width="10.625" style="1" customWidth="1"/>
    <col min="2" max="2" width="8.625" style="2" bestFit="1" customWidth="1"/>
    <col min="3" max="6" width="15.625" style="1" customWidth="1"/>
    <col min="7" max="7" width="10.625" style="1" customWidth="1"/>
    <col min="8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31</v>
      </c>
      <c r="G2" s="24" t="s">
        <v>2</v>
      </c>
    </row>
    <row r="3" spans="1:7" ht="12" customHeight="1"/>
    <row r="4" spans="1:7" ht="24" customHeight="1">
      <c r="A4" s="50"/>
      <c r="B4" s="51"/>
      <c r="C4" s="3" t="s">
        <v>24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5">
        <v>78806</v>
      </c>
      <c r="D5" s="5">
        <v>78863</v>
      </c>
      <c r="E5" s="4">
        <f>C5-D5</f>
        <v>-57</v>
      </c>
      <c r="F5" s="43">
        <f>C5+C6</f>
        <v>85757</v>
      </c>
      <c r="G5" s="52">
        <f>F5-D5-D6</f>
        <v>0</v>
      </c>
    </row>
    <row r="6" spans="1:7" ht="24" customHeight="1">
      <c r="A6" s="42"/>
      <c r="B6" s="25" t="s">
        <v>26</v>
      </c>
      <c r="C6" s="5">
        <v>6951</v>
      </c>
      <c r="D6" s="5">
        <v>6894</v>
      </c>
      <c r="E6" s="4">
        <f t="shared" ref="E6:E12" si="0">C6-D6</f>
        <v>57</v>
      </c>
      <c r="F6" s="44"/>
      <c r="G6" s="53"/>
    </row>
    <row r="7" spans="1:7" ht="24" customHeight="1">
      <c r="A7" s="42" t="s">
        <v>5</v>
      </c>
      <c r="B7" s="25" t="s">
        <v>25</v>
      </c>
      <c r="C7" s="5">
        <v>77737</v>
      </c>
      <c r="D7" s="5">
        <v>77808</v>
      </c>
      <c r="E7" s="4">
        <f t="shared" si="0"/>
        <v>-71</v>
      </c>
      <c r="F7" s="43">
        <f>C7+C8</f>
        <v>83420</v>
      </c>
      <c r="G7" s="52">
        <f>F7-D7-D8</f>
        <v>-11</v>
      </c>
    </row>
    <row r="8" spans="1:7" ht="24" customHeight="1">
      <c r="A8" s="42"/>
      <c r="B8" s="25" t="s">
        <v>26</v>
      </c>
      <c r="C8" s="5">
        <v>5683</v>
      </c>
      <c r="D8" s="5">
        <v>5623</v>
      </c>
      <c r="E8" s="4">
        <f t="shared" si="0"/>
        <v>60</v>
      </c>
      <c r="F8" s="44"/>
      <c r="G8" s="53"/>
    </row>
    <row r="9" spans="1:7" ht="24" customHeight="1">
      <c r="A9" s="42" t="s">
        <v>6</v>
      </c>
      <c r="B9" s="25" t="s">
        <v>25</v>
      </c>
      <c r="C9" s="6">
        <v>156543</v>
      </c>
      <c r="D9" s="5">
        <v>156671</v>
      </c>
      <c r="E9" s="4">
        <f t="shared" si="0"/>
        <v>-128</v>
      </c>
      <c r="F9" s="43">
        <f>C9+C10</f>
        <v>169177</v>
      </c>
      <c r="G9" s="52">
        <f>F9-D9-D10</f>
        <v>-11</v>
      </c>
    </row>
    <row r="10" spans="1:7" ht="24" customHeight="1">
      <c r="A10" s="42"/>
      <c r="B10" s="25" t="s">
        <v>26</v>
      </c>
      <c r="C10" s="6">
        <v>12634</v>
      </c>
      <c r="D10" s="5">
        <v>12517</v>
      </c>
      <c r="E10" s="4">
        <f t="shared" si="0"/>
        <v>117</v>
      </c>
      <c r="F10" s="44"/>
      <c r="G10" s="53"/>
    </row>
    <row r="11" spans="1:7" ht="24" customHeight="1">
      <c r="A11" s="42" t="s">
        <v>7</v>
      </c>
      <c r="B11" s="25" t="s">
        <v>25</v>
      </c>
      <c r="C11" s="6">
        <v>63056</v>
      </c>
      <c r="D11" s="5">
        <v>63069</v>
      </c>
      <c r="E11" s="4">
        <f t="shared" si="0"/>
        <v>-13</v>
      </c>
      <c r="F11" s="43">
        <f>C11+C12</f>
        <v>69716</v>
      </c>
      <c r="G11" s="52">
        <f>F11-D11-D12</f>
        <v>51</v>
      </c>
    </row>
    <row r="12" spans="1:7" ht="24" customHeight="1">
      <c r="A12" s="42"/>
      <c r="B12" s="25" t="s">
        <v>26</v>
      </c>
      <c r="C12" s="6">
        <v>6660</v>
      </c>
      <c r="D12" s="5">
        <v>6596</v>
      </c>
      <c r="E12" s="4">
        <f t="shared" si="0"/>
        <v>64</v>
      </c>
      <c r="F12" s="44"/>
      <c r="G12" s="53"/>
    </row>
    <row r="13" spans="1:7" ht="21" customHeight="1"/>
    <row r="14" spans="1:7" ht="21" customHeight="1">
      <c r="A14" s="1" t="s">
        <v>23</v>
      </c>
    </row>
    <row r="15" spans="1:7" ht="21" customHeight="1">
      <c r="A15" s="45"/>
      <c r="B15" s="46"/>
      <c r="C15" s="42" t="s">
        <v>17</v>
      </c>
      <c r="D15" s="42"/>
      <c r="E15" s="42" t="s">
        <v>20</v>
      </c>
      <c r="F15" s="42"/>
      <c r="G15" s="42" t="s">
        <v>0</v>
      </c>
    </row>
    <row r="16" spans="1:7" ht="21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42"/>
    </row>
    <row r="17" spans="1:7" ht="21" customHeight="1">
      <c r="A17" s="42" t="s">
        <v>4</v>
      </c>
      <c r="B17" s="25" t="s">
        <v>25</v>
      </c>
      <c r="C17" s="26">
        <v>40</v>
      </c>
      <c r="D17" s="27">
        <v>-77</v>
      </c>
      <c r="E17" s="27">
        <v>150</v>
      </c>
      <c r="F17" s="27">
        <v>-170</v>
      </c>
      <c r="G17" s="30">
        <f t="shared" ref="G17:G22" si="1">SUM(C17:F17)</f>
        <v>-57</v>
      </c>
    </row>
    <row r="18" spans="1:7" ht="21" customHeight="1">
      <c r="A18" s="42"/>
      <c r="B18" s="25" t="s">
        <v>26</v>
      </c>
      <c r="C18" s="26">
        <v>2</v>
      </c>
      <c r="D18" s="27">
        <v>0</v>
      </c>
      <c r="E18" s="27">
        <v>188</v>
      </c>
      <c r="F18" s="27">
        <v>-133</v>
      </c>
      <c r="G18" s="30">
        <f t="shared" si="1"/>
        <v>57</v>
      </c>
    </row>
    <row r="19" spans="1:7" ht="21" customHeight="1">
      <c r="A19" s="42" t="s">
        <v>5</v>
      </c>
      <c r="B19" s="25" t="s">
        <v>25</v>
      </c>
      <c r="C19" s="26">
        <v>38</v>
      </c>
      <c r="D19" s="27">
        <v>-66</v>
      </c>
      <c r="E19" s="27">
        <v>119</v>
      </c>
      <c r="F19" s="27">
        <v>-162</v>
      </c>
      <c r="G19" s="30">
        <f t="shared" si="1"/>
        <v>-71</v>
      </c>
    </row>
    <row r="20" spans="1:7" ht="21" customHeight="1">
      <c r="A20" s="42"/>
      <c r="B20" s="25" t="s">
        <v>26</v>
      </c>
      <c r="C20" s="26">
        <v>9</v>
      </c>
      <c r="D20" s="27">
        <v>0</v>
      </c>
      <c r="E20" s="27">
        <v>129</v>
      </c>
      <c r="F20" s="27">
        <v>-78</v>
      </c>
      <c r="G20" s="30">
        <f t="shared" si="1"/>
        <v>60</v>
      </c>
    </row>
    <row r="21" spans="1:7" ht="21" customHeight="1">
      <c r="A21" s="42" t="s">
        <v>6</v>
      </c>
      <c r="B21" s="25" t="s">
        <v>25</v>
      </c>
      <c r="C21" s="26">
        <f>SUM(C17+C19)</f>
        <v>78</v>
      </c>
      <c r="D21" s="27">
        <f t="shared" ref="D21:F22" si="2">SUM(D17+D19)</f>
        <v>-143</v>
      </c>
      <c r="E21" s="27">
        <f t="shared" si="2"/>
        <v>269</v>
      </c>
      <c r="F21" s="27">
        <f t="shared" si="2"/>
        <v>-332</v>
      </c>
      <c r="G21" s="30">
        <f t="shared" si="1"/>
        <v>-128</v>
      </c>
    </row>
    <row r="22" spans="1:7" ht="21" customHeight="1">
      <c r="A22" s="42"/>
      <c r="B22" s="25" t="s">
        <v>26</v>
      </c>
      <c r="C22" s="26">
        <f>SUM(C18+C20)</f>
        <v>11</v>
      </c>
      <c r="D22" s="27">
        <f t="shared" si="2"/>
        <v>0</v>
      </c>
      <c r="E22" s="27">
        <f t="shared" si="2"/>
        <v>317</v>
      </c>
      <c r="F22" s="27">
        <f t="shared" si="2"/>
        <v>-211</v>
      </c>
      <c r="G22" s="30">
        <f t="shared" si="1"/>
        <v>117</v>
      </c>
    </row>
    <row r="23" spans="1:7">
      <c r="A23" s="22"/>
      <c r="B23" s="29"/>
      <c r="C23" s="22"/>
      <c r="D23" s="22"/>
      <c r="E23" s="22"/>
      <c r="F23" s="22"/>
    </row>
  </sheetData>
  <mergeCells count="21">
    <mergeCell ref="A21:A22"/>
    <mergeCell ref="F7:F8"/>
    <mergeCell ref="C15:D15"/>
    <mergeCell ref="F11:F12"/>
    <mergeCell ref="A17:A18"/>
    <mergeCell ref="A19:A20"/>
    <mergeCell ref="A15:B16"/>
    <mergeCell ref="E15:F15"/>
    <mergeCell ref="A1:G1"/>
    <mergeCell ref="A11:A12"/>
    <mergeCell ref="A9:A10"/>
    <mergeCell ref="A7:A8"/>
    <mergeCell ref="A5:A6"/>
    <mergeCell ref="A4:B4"/>
    <mergeCell ref="G15:G16"/>
    <mergeCell ref="F5:F6"/>
    <mergeCell ref="F9:F10"/>
    <mergeCell ref="G9:G10"/>
    <mergeCell ref="G5:G6"/>
    <mergeCell ref="G7:G8"/>
    <mergeCell ref="G11:G12"/>
  </mergeCells>
  <phoneticPr fontId="3"/>
  <pageMargins left="0.59055118110236227" right="0.59055118110236227" top="0.98425196850393704" bottom="0.98425196850393704" header="0.51181102362204722" footer="0.51181102362204722"/>
  <pageSetup paperSize="9" scale="99" orientation="portrait" verticalDpi="96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E86A6-FFA3-461D-86D3-054A823F6A89}">
  <sheetPr codeName="Sheet6"/>
  <dimension ref="A1:G22"/>
  <sheetViews>
    <sheetView view="pageBreakPreview" zoomScale="90" zoomScaleNormal="100" zoomScaleSheetLayoutView="90" workbookViewId="0">
      <selection activeCell="E20" sqref="E20"/>
    </sheetView>
  </sheetViews>
  <sheetFormatPr defaultRowHeight="14.25"/>
  <cols>
    <col min="1" max="1" width="10.625" style="1" customWidth="1"/>
    <col min="2" max="2" width="8.625" style="2" bestFit="1" customWidth="1"/>
    <col min="3" max="5" width="15.625" style="1" customWidth="1"/>
    <col min="6" max="6" width="14.25" style="1" customWidth="1"/>
    <col min="7" max="7" width="9.75" style="1" customWidth="1"/>
    <col min="8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32</v>
      </c>
      <c r="G2" s="24" t="s">
        <v>2</v>
      </c>
    </row>
    <row r="3" spans="1:7" ht="12" customHeight="1"/>
    <row r="4" spans="1:7" ht="24" customHeight="1">
      <c r="A4" s="50"/>
      <c r="B4" s="51"/>
      <c r="C4" s="3" t="s">
        <v>24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5">
        <v>78806</v>
      </c>
      <c r="D5" s="5">
        <v>78806</v>
      </c>
      <c r="E5" s="4">
        <f t="shared" ref="E5:E12" si="0">C5-D5</f>
        <v>0</v>
      </c>
      <c r="F5" s="43">
        <f>C5+C6</f>
        <v>85763</v>
      </c>
      <c r="G5" s="52">
        <f>F5-D5-D6</f>
        <v>6</v>
      </c>
    </row>
    <row r="6" spans="1:7" ht="24" customHeight="1">
      <c r="A6" s="42"/>
      <c r="B6" s="25" t="s">
        <v>26</v>
      </c>
      <c r="C6" s="5">
        <v>6957</v>
      </c>
      <c r="D6" s="5">
        <v>6951</v>
      </c>
      <c r="E6" s="4">
        <f t="shared" si="0"/>
        <v>6</v>
      </c>
      <c r="F6" s="44"/>
      <c r="G6" s="53"/>
    </row>
    <row r="7" spans="1:7" ht="24" customHeight="1">
      <c r="A7" s="42" t="s">
        <v>5</v>
      </c>
      <c r="B7" s="25" t="s">
        <v>25</v>
      </c>
      <c r="C7" s="5">
        <v>77711</v>
      </c>
      <c r="D7" s="5">
        <v>77737</v>
      </c>
      <c r="E7" s="4">
        <f t="shared" si="0"/>
        <v>-26</v>
      </c>
      <c r="F7" s="43">
        <f>C7+C8</f>
        <v>83428</v>
      </c>
      <c r="G7" s="52">
        <f>F7-D7-D8</f>
        <v>8</v>
      </c>
    </row>
    <row r="8" spans="1:7" ht="24" customHeight="1">
      <c r="A8" s="42"/>
      <c r="B8" s="25" t="s">
        <v>26</v>
      </c>
      <c r="C8" s="5">
        <v>5717</v>
      </c>
      <c r="D8" s="5">
        <v>5683</v>
      </c>
      <c r="E8" s="4">
        <f t="shared" si="0"/>
        <v>34</v>
      </c>
      <c r="F8" s="44"/>
      <c r="G8" s="53"/>
    </row>
    <row r="9" spans="1:7" ht="24" customHeight="1">
      <c r="A9" s="42" t="s">
        <v>6</v>
      </c>
      <c r="B9" s="25" t="s">
        <v>25</v>
      </c>
      <c r="C9" s="6">
        <v>156517</v>
      </c>
      <c r="D9" s="6">
        <v>156543</v>
      </c>
      <c r="E9" s="4">
        <f t="shared" si="0"/>
        <v>-26</v>
      </c>
      <c r="F9" s="43">
        <f>C9+C10</f>
        <v>169191</v>
      </c>
      <c r="G9" s="52">
        <f>F9-D9-D10</f>
        <v>14</v>
      </c>
    </row>
    <row r="10" spans="1:7" ht="24" customHeight="1">
      <c r="A10" s="42"/>
      <c r="B10" s="25" t="s">
        <v>26</v>
      </c>
      <c r="C10" s="6">
        <v>12674</v>
      </c>
      <c r="D10" s="6">
        <v>12634</v>
      </c>
      <c r="E10" s="4">
        <f t="shared" si="0"/>
        <v>40</v>
      </c>
      <c r="F10" s="44"/>
      <c r="G10" s="53"/>
    </row>
    <row r="11" spans="1:7" ht="24" customHeight="1">
      <c r="A11" s="42" t="s">
        <v>7</v>
      </c>
      <c r="B11" s="25" t="s">
        <v>25</v>
      </c>
      <c r="C11" s="6">
        <v>63135</v>
      </c>
      <c r="D11" s="6">
        <v>63056</v>
      </c>
      <c r="E11" s="4">
        <f t="shared" si="0"/>
        <v>79</v>
      </c>
      <c r="F11" s="43">
        <f>C11+C12</f>
        <v>69823</v>
      </c>
      <c r="G11" s="52">
        <f>F11-D11-D12</f>
        <v>107</v>
      </c>
    </row>
    <row r="12" spans="1:7" ht="24" customHeight="1">
      <c r="A12" s="42"/>
      <c r="B12" s="25" t="s">
        <v>26</v>
      </c>
      <c r="C12" s="6">
        <v>6688</v>
      </c>
      <c r="D12" s="6">
        <v>6660</v>
      </c>
      <c r="E12" s="4">
        <f t="shared" si="0"/>
        <v>28</v>
      </c>
      <c r="F12" s="44"/>
      <c r="G12" s="53"/>
    </row>
    <row r="13" spans="1:7" ht="21" customHeight="1"/>
    <row r="14" spans="1:7" ht="21" customHeight="1">
      <c r="A14" s="1" t="s">
        <v>23</v>
      </c>
    </row>
    <row r="15" spans="1:7" ht="21" customHeight="1">
      <c r="A15" s="45"/>
      <c r="B15" s="46"/>
      <c r="C15" s="42" t="s">
        <v>17</v>
      </c>
      <c r="D15" s="42"/>
      <c r="E15" s="42" t="s">
        <v>20</v>
      </c>
      <c r="F15" s="42"/>
      <c r="G15" s="42" t="s">
        <v>0</v>
      </c>
    </row>
    <row r="16" spans="1:7" ht="21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42"/>
    </row>
    <row r="17" spans="1:7" ht="21" customHeight="1">
      <c r="A17" s="42" t="s">
        <v>4</v>
      </c>
      <c r="B17" s="25" t="s">
        <v>25</v>
      </c>
      <c r="C17" s="26">
        <v>39</v>
      </c>
      <c r="D17" s="27">
        <v>-64</v>
      </c>
      <c r="E17" s="27">
        <v>181</v>
      </c>
      <c r="F17" s="27">
        <v>-156</v>
      </c>
      <c r="G17" s="30">
        <f t="shared" ref="G17:G22" si="1">SUM(C17:F17)</f>
        <v>0</v>
      </c>
    </row>
    <row r="18" spans="1:7" ht="21" customHeight="1">
      <c r="A18" s="42"/>
      <c r="B18" s="25" t="s">
        <v>26</v>
      </c>
      <c r="C18" s="26">
        <v>8</v>
      </c>
      <c r="D18" s="27">
        <v>0</v>
      </c>
      <c r="E18" s="27">
        <v>136</v>
      </c>
      <c r="F18" s="27">
        <v>-138</v>
      </c>
      <c r="G18" s="30">
        <f t="shared" si="1"/>
        <v>6</v>
      </c>
    </row>
    <row r="19" spans="1:7" ht="21" customHeight="1">
      <c r="A19" s="42" t="s">
        <v>5</v>
      </c>
      <c r="B19" s="25" t="s">
        <v>25</v>
      </c>
      <c r="C19" s="26">
        <v>35</v>
      </c>
      <c r="D19" s="27">
        <v>-67</v>
      </c>
      <c r="E19" s="27">
        <v>129</v>
      </c>
      <c r="F19" s="27">
        <v>-123</v>
      </c>
      <c r="G19" s="30">
        <f t="shared" si="1"/>
        <v>-26</v>
      </c>
    </row>
    <row r="20" spans="1:7" ht="21" customHeight="1">
      <c r="A20" s="42"/>
      <c r="B20" s="25" t="s">
        <v>26</v>
      </c>
      <c r="C20" s="26">
        <v>4</v>
      </c>
      <c r="D20" s="27">
        <v>0</v>
      </c>
      <c r="E20" s="27">
        <v>103</v>
      </c>
      <c r="F20" s="27">
        <v>-73</v>
      </c>
      <c r="G20" s="30">
        <f t="shared" si="1"/>
        <v>34</v>
      </c>
    </row>
    <row r="21" spans="1:7" ht="21" customHeight="1">
      <c r="A21" s="42" t="s">
        <v>6</v>
      </c>
      <c r="B21" s="25" t="s">
        <v>25</v>
      </c>
      <c r="C21" s="26">
        <f>SUM(C17+C19)</f>
        <v>74</v>
      </c>
      <c r="D21" s="27">
        <f t="shared" ref="D21:F22" si="2">SUM(D17+D19)</f>
        <v>-131</v>
      </c>
      <c r="E21" s="27">
        <f t="shared" si="2"/>
        <v>310</v>
      </c>
      <c r="F21" s="27">
        <f t="shared" si="2"/>
        <v>-279</v>
      </c>
      <c r="G21" s="30">
        <f t="shared" si="1"/>
        <v>-26</v>
      </c>
    </row>
    <row r="22" spans="1:7" ht="21" customHeight="1">
      <c r="A22" s="42"/>
      <c r="B22" s="25" t="s">
        <v>26</v>
      </c>
      <c r="C22" s="26">
        <f>SUM(C18+C20)</f>
        <v>12</v>
      </c>
      <c r="D22" s="27">
        <f t="shared" si="2"/>
        <v>0</v>
      </c>
      <c r="E22" s="27">
        <f t="shared" si="2"/>
        <v>239</v>
      </c>
      <c r="F22" s="27">
        <f t="shared" si="2"/>
        <v>-211</v>
      </c>
      <c r="G22" s="30">
        <f t="shared" si="1"/>
        <v>40</v>
      </c>
    </row>
  </sheetData>
  <mergeCells count="21">
    <mergeCell ref="G15:G16"/>
    <mergeCell ref="A19:A20"/>
    <mergeCell ref="G9:G10"/>
    <mergeCell ref="C15:D15"/>
    <mergeCell ref="A15:B16"/>
    <mergeCell ref="A5:A6"/>
    <mergeCell ref="A21:A22"/>
    <mergeCell ref="A17:A18"/>
    <mergeCell ref="F11:F12"/>
    <mergeCell ref="E15:F15"/>
    <mergeCell ref="F9:F10"/>
    <mergeCell ref="F7:F8"/>
    <mergeCell ref="A1:G1"/>
    <mergeCell ref="A11:A12"/>
    <mergeCell ref="A9:A10"/>
    <mergeCell ref="A7:A8"/>
    <mergeCell ref="A4:B4"/>
    <mergeCell ref="G5:G6"/>
    <mergeCell ref="F5:F6"/>
    <mergeCell ref="G7:G8"/>
    <mergeCell ref="G11:G12"/>
  </mergeCells>
  <phoneticPr fontId="3"/>
  <pageMargins left="0.59055118110236227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3EBD-A96C-4126-A600-930A7F4688F9}">
  <sheetPr codeName="Sheet7"/>
  <dimension ref="A1:G22"/>
  <sheetViews>
    <sheetView view="pageBreakPreview" zoomScale="90" zoomScaleNormal="100" zoomScaleSheetLayoutView="90" workbookViewId="0">
      <selection activeCell="F18" sqref="F18"/>
    </sheetView>
  </sheetViews>
  <sheetFormatPr defaultRowHeight="14.25"/>
  <cols>
    <col min="1" max="1" width="10.625" style="1" customWidth="1"/>
    <col min="2" max="2" width="8.625" style="2" bestFit="1" customWidth="1"/>
    <col min="3" max="6" width="15.625" style="1" customWidth="1"/>
    <col min="7" max="7" width="8.5" style="1" customWidth="1"/>
    <col min="8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33</v>
      </c>
      <c r="G2" s="1" t="s">
        <v>2</v>
      </c>
    </row>
    <row r="3" spans="1:7" ht="12" customHeight="1"/>
    <row r="4" spans="1:7" ht="24" customHeight="1">
      <c r="A4" s="50"/>
      <c r="B4" s="51"/>
      <c r="C4" s="3" t="s">
        <v>27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5">
        <v>78744</v>
      </c>
      <c r="D5" s="5">
        <v>78806</v>
      </c>
      <c r="E5" s="4">
        <f t="shared" ref="E5:E12" si="0">C5-D5</f>
        <v>-62</v>
      </c>
      <c r="F5" s="43">
        <f>C5+C6</f>
        <v>85774</v>
      </c>
      <c r="G5" s="52">
        <f>F5-D5-D6</f>
        <v>11</v>
      </c>
    </row>
    <row r="6" spans="1:7" ht="24" customHeight="1">
      <c r="A6" s="42"/>
      <c r="B6" s="25" t="s">
        <v>26</v>
      </c>
      <c r="C6" s="5">
        <v>7030</v>
      </c>
      <c r="D6" s="5">
        <v>6957</v>
      </c>
      <c r="E6" s="4">
        <f t="shared" si="0"/>
        <v>73</v>
      </c>
      <c r="F6" s="44"/>
      <c r="G6" s="53"/>
    </row>
    <row r="7" spans="1:7" ht="24" customHeight="1">
      <c r="A7" s="42" t="s">
        <v>5</v>
      </c>
      <c r="B7" s="25" t="s">
        <v>25</v>
      </c>
      <c r="C7" s="5">
        <v>77649</v>
      </c>
      <c r="D7" s="5">
        <v>77711</v>
      </c>
      <c r="E7" s="4">
        <f t="shared" si="0"/>
        <v>-62</v>
      </c>
      <c r="F7" s="43">
        <f>C7+C8</f>
        <v>83443</v>
      </c>
      <c r="G7" s="52">
        <f>F7-D7-D8</f>
        <v>15</v>
      </c>
    </row>
    <row r="8" spans="1:7" ht="24" customHeight="1">
      <c r="A8" s="42"/>
      <c r="B8" s="25" t="s">
        <v>26</v>
      </c>
      <c r="C8" s="5">
        <v>5794</v>
      </c>
      <c r="D8" s="5">
        <v>5717</v>
      </c>
      <c r="E8" s="4">
        <f t="shared" si="0"/>
        <v>77</v>
      </c>
      <c r="F8" s="44"/>
      <c r="G8" s="53"/>
    </row>
    <row r="9" spans="1:7" ht="24" customHeight="1">
      <c r="A9" s="42" t="s">
        <v>6</v>
      </c>
      <c r="B9" s="25" t="s">
        <v>25</v>
      </c>
      <c r="C9" s="6">
        <v>156393</v>
      </c>
      <c r="D9" s="6">
        <v>156517</v>
      </c>
      <c r="E9" s="4">
        <f t="shared" si="0"/>
        <v>-124</v>
      </c>
      <c r="F9" s="43">
        <f>C9+C10</f>
        <v>169217</v>
      </c>
      <c r="G9" s="52">
        <f>F9-D9-D10</f>
        <v>26</v>
      </c>
    </row>
    <row r="10" spans="1:7" ht="24" customHeight="1">
      <c r="A10" s="42"/>
      <c r="B10" s="25" t="s">
        <v>26</v>
      </c>
      <c r="C10" s="6">
        <v>12824</v>
      </c>
      <c r="D10" s="6">
        <v>12674</v>
      </c>
      <c r="E10" s="4">
        <f t="shared" si="0"/>
        <v>150</v>
      </c>
      <c r="F10" s="44"/>
      <c r="G10" s="53"/>
    </row>
    <row r="11" spans="1:7" ht="24" customHeight="1">
      <c r="A11" s="42" t="s">
        <v>7</v>
      </c>
      <c r="B11" s="25" t="s">
        <v>25</v>
      </c>
      <c r="C11" s="6">
        <v>63137</v>
      </c>
      <c r="D11" s="6">
        <v>63135</v>
      </c>
      <c r="E11" s="4">
        <f t="shared" si="0"/>
        <v>2</v>
      </c>
      <c r="F11" s="43">
        <f>C11+C12</f>
        <v>69930</v>
      </c>
      <c r="G11" s="52">
        <f>F11-D11-D12</f>
        <v>107</v>
      </c>
    </row>
    <row r="12" spans="1:7" ht="24" customHeight="1">
      <c r="A12" s="42"/>
      <c r="B12" s="25" t="s">
        <v>26</v>
      </c>
      <c r="C12" s="6">
        <v>6793</v>
      </c>
      <c r="D12" s="6">
        <v>6688</v>
      </c>
      <c r="E12" s="4">
        <f t="shared" si="0"/>
        <v>105</v>
      </c>
      <c r="F12" s="44"/>
      <c r="G12" s="53"/>
    </row>
    <row r="13" spans="1:7" ht="21" customHeight="1"/>
    <row r="14" spans="1:7" ht="21" customHeight="1">
      <c r="A14" s="1" t="s">
        <v>23</v>
      </c>
    </row>
    <row r="15" spans="1:7" ht="21" customHeight="1">
      <c r="A15" s="45"/>
      <c r="B15" s="46"/>
      <c r="C15" s="42" t="s">
        <v>17</v>
      </c>
      <c r="D15" s="42"/>
      <c r="E15" s="42" t="s">
        <v>20</v>
      </c>
      <c r="F15" s="42"/>
      <c r="G15" s="42" t="s">
        <v>0</v>
      </c>
    </row>
    <row r="16" spans="1:7" ht="21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42"/>
    </row>
    <row r="17" spans="1:7" ht="21" customHeight="1">
      <c r="A17" s="42" t="s">
        <v>4</v>
      </c>
      <c r="B17" s="25" t="s">
        <v>25</v>
      </c>
      <c r="C17" s="26">
        <v>42</v>
      </c>
      <c r="D17" s="27">
        <v>-77</v>
      </c>
      <c r="E17" s="27">
        <v>141</v>
      </c>
      <c r="F17" s="27">
        <v>-168</v>
      </c>
      <c r="G17" s="30">
        <f t="shared" ref="G17:G22" si="1">SUM(C17:F17)</f>
        <v>-62</v>
      </c>
    </row>
    <row r="18" spans="1:7" ht="21" customHeight="1">
      <c r="A18" s="42"/>
      <c r="B18" s="25" t="s">
        <v>26</v>
      </c>
      <c r="C18" s="26">
        <v>6</v>
      </c>
      <c r="D18" s="27">
        <v>0</v>
      </c>
      <c r="E18" s="27">
        <v>214</v>
      </c>
      <c r="F18" s="27">
        <v>-147</v>
      </c>
      <c r="G18" s="30">
        <f t="shared" si="1"/>
        <v>73</v>
      </c>
    </row>
    <row r="19" spans="1:7" ht="21" customHeight="1">
      <c r="A19" s="42" t="s">
        <v>5</v>
      </c>
      <c r="B19" s="25" t="s">
        <v>25</v>
      </c>
      <c r="C19" s="26">
        <v>34</v>
      </c>
      <c r="D19" s="27">
        <v>-63</v>
      </c>
      <c r="E19" s="27">
        <v>95</v>
      </c>
      <c r="F19" s="27">
        <v>-128</v>
      </c>
      <c r="G19" s="30">
        <f t="shared" si="1"/>
        <v>-62</v>
      </c>
    </row>
    <row r="20" spans="1:7" ht="21" customHeight="1">
      <c r="A20" s="42"/>
      <c r="B20" s="25" t="s">
        <v>26</v>
      </c>
      <c r="C20" s="26">
        <v>7</v>
      </c>
      <c r="D20" s="27">
        <v>0</v>
      </c>
      <c r="E20" s="27">
        <v>139</v>
      </c>
      <c r="F20" s="27">
        <v>-69</v>
      </c>
      <c r="G20" s="30">
        <f t="shared" si="1"/>
        <v>77</v>
      </c>
    </row>
    <row r="21" spans="1:7" ht="21" customHeight="1">
      <c r="A21" s="42" t="s">
        <v>6</v>
      </c>
      <c r="B21" s="25" t="s">
        <v>25</v>
      </c>
      <c r="C21" s="26">
        <f>SUM(C17+C19)</f>
        <v>76</v>
      </c>
      <c r="D21" s="27">
        <f t="shared" ref="D21:F22" si="2">SUM(D17+D19)</f>
        <v>-140</v>
      </c>
      <c r="E21" s="27">
        <f t="shared" si="2"/>
        <v>236</v>
      </c>
      <c r="F21" s="27">
        <f t="shared" si="2"/>
        <v>-296</v>
      </c>
      <c r="G21" s="30">
        <f t="shared" si="1"/>
        <v>-124</v>
      </c>
    </row>
    <row r="22" spans="1:7" ht="21" customHeight="1">
      <c r="A22" s="42"/>
      <c r="B22" s="25" t="s">
        <v>26</v>
      </c>
      <c r="C22" s="26">
        <f>SUM(C18+C20)</f>
        <v>13</v>
      </c>
      <c r="D22" s="27">
        <f t="shared" si="2"/>
        <v>0</v>
      </c>
      <c r="E22" s="27">
        <f t="shared" si="2"/>
        <v>353</v>
      </c>
      <c r="F22" s="27">
        <f t="shared" si="2"/>
        <v>-216</v>
      </c>
      <c r="G22" s="30">
        <f t="shared" si="1"/>
        <v>150</v>
      </c>
    </row>
  </sheetData>
  <mergeCells count="21">
    <mergeCell ref="A21:A22"/>
    <mergeCell ref="F7:F8"/>
    <mergeCell ref="C15:D15"/>
    <mergeCell ref="F11:F12"/>
    <mergeCell ref="A17:A18"/>
    <mergeCell ref="A19:A20"/>
    <mergeCell ref="A15:B16"/>
    <mergeCell ref="E15:F15"/>
    <mergeCell ref="A1:G1"/>
    <mergeCell ref="A11:A12"/>
    <mergeCell ref="A9:A10"/>
    <mergeCell ref="A7:A8"/>
    <mergeCell ref="A5:A6"/>
    <mergeCell ref="A4:B4"/>
    <mergeCell ref="G15:G16"/>
    <mergeCell ref="F5:F6"/>
    <mergeCell ref="F9:F10"/>
    <mergeCell ref="G9:G10"/>
    <mergeCell ref="G5:G6"/>
    <mergeCell ref="G7:G8"/>
    <mergeCell ref="G11:G12"/>
  </mergeCells>
  <phoneticPr fontId="3"/>
  <pageMargins left="0.59055118110236227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9D03-E8C5-4725-A654-8BB91BD75A2E}">
  <sheetPr codeName="Sheet8"/>
  <dimension ref="A1:G22"/>
  <sheetViews>
    <sheetView view="pageBreakPreview" zoomScale="90" zoomScaleNormal="100" zoomScaleSheetLayoutView="90" workbookViewId="0">
      <selection activeCell="C5" sqref="C5:C12"/>
    </sheetView>
  </sheetViews>
  <sheetFormatPr defaultRowHeight="14.25"/>
  <cols>
    <col min="1" max="1" width="10.625" style="1" customWidth="1"/>
    <col min="2" max="2" width="8.625" style="2" bestFit="1" customWidth="1"/>
    <col min="3" max="6" width="15.625" style="1" customWidth="1"/>
    <col min="7" max="7" width="10.625" style="1" customWidth="1"/>
    <col min="8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34</v>
      </c>
      <c r="G2" s="1" t="s">
        <v>2</v>
      </c>
    </row>
    <row r="3" spans="1:7" ht="12" customHeight="1"/>
    <row r="4" spans="1:7" ht="24" customHeight="1">
      <c r="A4" s="50"/>
      <c r="B4" s="51"/>
      <c r="C4" s="3" t="s">
        <v>24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5">
        <v>78735</v>
      </c>
      <c r="D5" s="5">
        <v>78744</v>
      </c>
      <c r="E5" s="4">
        <f t="shared" ref="E5:E12" si="0">C5-D5</f>
        <v>-9</v>
      </c>
      <c r="F5" s="43">
        <f>C5+C6</f>
        <v>85779</v>
      </c>
      <c r="G5" s="52">
        <f>F5-D5-D6</f>
        <v>5</v>
      </c>
    </row>
    <row r="6" spans="1:7" ht="24" customHeight="1">
      <c r="A6" s="42"/>
      <c r="B6" s="25" t="s">
        <v>26</v>
      </c>
      <c r="C6" s="5">
        <v>7044</v>
      </c>
      <c r="D6" s="5">
        <v>7030</v>
      </c>
      <c r="E6" s="4">
        <f t="shared" si="0"/>
        <v>14</v>
      </c>
      <c r="F6" s="44"/>
      <c r="G6" s="53"/>
    </row>
    <row r="7" spans="1:7" ht="24" customHeight="1">
      <c r="A7" s="42" t="s">
        <v>5</v>
      </c>
      <c r="B7" s="25" t="s">
        <v>25</v>
      </c>
      <c r="C7" s="5">
        <v>77598</v>
      </c>
      <c r="D7" s="5">
        <v>77649</v>
      </c>
      <c r="E7" s="4">
        <f t="shared" si="0"/>
        <v>-51</v>
      </c>
      <c r="F7" s="43">
        <f>C7+C8</f>
        <v>83388</v>
      </c>
      <c r="G7" s="52">
        <f>F7-D7-D8</f>
        <v>-55</v>
      </c>
    </row>
    <row r="8" spans="1:7" ht="24" customHeight="1">
      <c r="A8" s="42"/>
      <c r="B8" s="25" t="s">
        <v>26</v>
      </c>
      <c r="C8" s="5">
        <v>5790</v>
      </c>
      <c r="D8" s="5">
        <v>5794</v>
      </c>
      <c r="E8" s="4">
        <f t="shared" si="0"/>
        <v>-4</v>
      </c>
      <c r="F8" s="44"/>
      <c r="G8" s="53"/>
    </row>
    <row r="9" spans="1:7" ht="24" customHeight="1">
      <c r="A9" s="42" t="s">
        <v>6</v>
      </c>
      <c r="B9" s="25" t="s">
        <v>25</v>
      </c>
      <c r="C9" s="6">
        <v>156333</v>
      </c>
      <c r="D9" s="6">
        <v>156393</v>
      </c>
      <c r="E9" s="4">
        <f t="shared" si="0"/>
        <v>-60</v>
      </c>
      <c r="F9" s="43">
        <f>C9+C10</f>
        <v>169167</v>
      </c>
      <c r="G9" s="52">
        <f>F9-D9-D10</f>
        <v>-50</v>
      </c>
    </row>
    <row r="10" spans="1:7" ht="24" customHeight="1">
      <c r="A10" s="42"/>
      <c r="B10" s="25" t="s">
        <v>26</v>
      </c>
      <c r="C10" s="6">
        <v>12834</v>
      </c>
      <c r="D10" s="6">
        <v>12824</v>
      </c>
      <c r="E10" s="4">
        <f t="shared" si="0"/>
        <v>10</v>
      </c>
      <c r="F10" s="44"/>
      <c r="G10" s="53"/>
    </row>
    <row r="11" spans="1:7" ht="24" customHeight="1">
      <c r="A11" s="42" t="s">
        <v>7</v>
      </c>
      <c r="B11" s="25" t="s">
        <v>25</v>
      </c>
      <c r="C11" s="6">
        <v>63188</v>
      </c>
      <c r="D11" s="6">
        <v>63137</v>
      </c>
      <c r="E11" s="4">
        <f t="shared" si="0"/>
        <v>51</v>
      </c>
      <c r="F11" s="43">
        <f>C11+C12</f>
        <v>69987</v>
      </c>
      <c r="G11" s="52">
        <f>F11-D11-D12</f>
        <v>57</v>
      </c>
    </row>
    <row r="12" spans="1:7" ht="24" customHeight="1">
      <c r="A12" s="42"/>
      <c r="B12" s="25" t="s">
        <v>26</v>
      </c>
      <c r="C12" s="6">
        <v>6799</v>
      </c>
      <c r="D12" s="6">
        <v>6793</v>
      </c>
      <c r="E12" s="4">
        <f t="shared" si="0"/>
        <v>6</v>
      </c>
      <c r="F12" s="44"/>
      <c r="G12" s="53"/>
    </row>
    <row r="13" spans="1:7" ht="21" customHeight="1"/>
    <row r="14" spans="1:7" ht="21" customHeight="1">
      <c r="A14" s="1" t="s">
        <v>23</v>
      </c>
    </row>
    <row r="15" spans="1:7" ht="21" customHeight="1">
      <c r="A15" s="45"/>
      <c r="B15" s="46"/>
      <c r="C15" s="42" t="s">
        <v>17</v>
      </c>
      <c r="D15" s="42"/>
      <c r="E15" s="42" t="s">
        <v>20</v>
      </c>
      <c r="F15" s="42"/>
      <c r="G15" s="42" t="s">
        <v>0</v>
      </c>
    </row>
    <row r="16" spans="1:7" ht="21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42"/>
    </row>
    <row r="17" spans="1:7" ht="21" customHeight="1">
      <c r="A17" s="42" t="s">
        <v>4</v>
      </c>
      <c r="B17" s="25" t="s">
        <v>25</v>
      </c>
      <c r="C17" s="26">
        <v>48</v>
      </c>
      <c r="D17" s="27">
        <v>-68</v>
      </c>
      <c r="E17" s="27">
        <v>166</v>
      </c>
      <c r="F17" s="27">
        <v>-155</v>
      </c>
      <c r="G17" s="30">
        <f t="shared" ref="G17:G22" si="1">SUM(C17:F17)</f>
        <v>-9</v>
      </c>
    </row>
    <row r="18" spans="1:7" ht="21" customHeight="1">
      <c r="A18" s="42"/>
      <c r="B18" s="25" t="s">
        <v>26</v>
      </c>
      <c r="C18" s="26">
        <v>8</v>
      </c>
      <c r="D18" s="27">
        <v>-1</v>
      </c>
      <c r="E18" s="27">
        <v>173</v>
      </c>
      <c r="F18" s="27">
        <v>-166</v>
      </c>
      <c r="G18" s="30">
        <f t="shared" si="1"/>
        <v>14</v>
      </c>
    </row>
    <row r="19" spans="1:7" ht="21" customHeight="1">
      <c r="A19" s="42" t="s">
        <v>5</v>
      </c>
      <c r="B19" s="25" t="s">
        <v>25</v>
      </c>
      <c r="C19" s="26">
        <v>34</v>
      </c>
      <c r="D19" s="27">
        <v>-68</v>
      </c>
      <c r="E19" s="27">
        <v>105</v>
      </c>
      <c r="F19" s="27">
        <v>-122</v>
      </c>
      <c r="G19" s="30">
        <f t="shared" si="1"/>
        <v>-51</v>
      </c>
    </row>
    <row r="20" spans="1:7" ht="21" customHeight="1">
      <c r="A20" s="42"/>
      <c r="B20" s="25" t="s">
        <v>26</v>
      </c>
      <c r="C20" s="26">
        <v>3</v>
      </c>
      <c r="D20" s="27">
        <v>-3</v>
      </c>
      <c r="E20" s="27">
        <v>92</v>
      </c>
      <c r="F20" s="27">
        <v>-96</v>
      </c>
      <c r="G20" s="30">
        <f t="shared" si="1"/>
        <v>-4</v>
      </c>
    </row>
    <row r="21" spans="1:7" ht="21" customHeight="1">
      <c r="A21" s="42" t="s">
        <v>6</v>
      </c>
      <c r="B21" s="25" t="s">
        <v>25</v>
      </c>
      <c r="C21" s="26">
        <f>SUM(C17+C19)</f>
        <v>82</v>
      </c>
      <c r="D21" s="27">
        <f t="shared" ref="D21:F22" si="2">SUM(D17+D19)</f>
        <v>-136</v>
      </c>
      <c r="E21" s="27">
        <f t="shared" si="2"/>
        <v>271</v>
      </c>
      <c r="F21" s="27">
        <f t="shared" si="2"/>
        <v>-277</v>
      </c>
      <c r="G21" s="30">
        <f t="shared" si="1"/>
        <v>-60</v>
      </c>
    </row>
    <row r="22" spans="1:7" ht="21" customHeight="1">
      <c r="A22" s="42"/>
      <c r="B22" s="25" t="s">
        <v>26</v>
      </c>
      <c r="C22" s="26">
        <f>SUM(C18+C20)</f>
        <v>11</v>
      </c>
      <c r="D22" s="27">
        <f t="shared" si="2"/>
        <v>-4</v>
      </c>
      <c r="E22" s="27">
        <f t="shared" si="2"/>
        <v>265</v>
      </c>
      <c r="F22" s="27">
        <f t="shared" si="2"/>
        <v>-262</v>
      </c>
      <c r="G22" s="30">
        <f t="shared" si="1"/>
        <v>10</v>
      </c>
    </row>
  </sheetData>
  <mergeCells count="21">
    <mergeCell ref="G15:G16"/>
    <mergeCell ref="A19:A20"/>
    <mergeCell ref="G9:G10"/>
    <mergeCell ref="C15:D15"/>
    <mergeCell ref="A15:B16"/>
    <mergeCell ref="A5:A6"/>
    <mergeCell ref="A21:A22"/>
    <mergeCell ref="A17:A18"/>
    <mergeCell ref="F11:F12"/>
    <mergeCell ref="E15:F15"/>
    <mergeCell ref="F9:F10"/>
    <mergeCell ref="F7:F8"/>
    <mergeCell ref="A1:G1"/>
    <mergeCell ref="A11:A12"/>
    <mergeCell ref="A9:A10"/>
    <mergeCell ref="A7:A8"/>
    <mergeCell ref="A4:B4"/>
    <mergeCell ref="G5:G6"/>
    <mergeCell ref="F5:F6"/>
    <mergeCell ref="G7:G8"/>
    <mergeCell ref="G11:G12"/>
  </mergeCells>
  <phoneticPr fontId="3"/>
  <pageMargins left="0.59055118110236227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7649-7E23-4DF1-815B-5EB5B6DAB92B}">
  <sheetPr codeName="Sheet9"/>
  <dimension ref="A1:G22"/>
  <sheetViews>
    <sheetView view="pageBreakPreview" zoomScale="90" zoomScaleNormal="100" zoomScaleSheetLayoutView="90" workbookViewId="0">
      <selection activeCell="C5" sqref="C5:C12"/>
    </sheetView>
  </sheetViews>
  <sheetFormatPr defaultRowHeight="14.25"/>
  <cols>
    <col min="1" max="1" width="10.625" style="1" customWidth="1"/>
    <col min="2" max="2" width="8.625" style="2" bestFit="1" customWidth="1"/>
    <col min="3" max="6" width="15.625" style="1" customWidth="1"/>
    <col min="7" max="7" width="10.625" style="1" customWidth="1"/>
    <col min="8" max="16384" width="9" style="1"/>
  </cols>
  <sheetData>
    <row r="1" spans="1:7" ht="21" customHeight="1">
      <c r="A1" s="49" t="s">
        <v>13</v>
      </c>
      <c r="B1" s="49"/>
      <c r="C1" s="49"/>
      <c r="D1" s="49"/>
      <c r="E1" s="49"/>
      <c r="F1" s="49"/>
      <c r="G1" s="49"/>
    </row>
    <row r="2" spans="1:7" ht="21" customHeight="1">
      <c r="A2" s="1" t="s">
        <v>35</v>
      </c>
      <c r="G2" s="1" t="s">
        <v>2</v>
      </c>
    </row>
    <row r="3" spans="1:7" ht="12" customHeight="1"/>
    <row r="4" spans="1:7" ht="24" customHeight="1">
      <c r="A4" s="50"/>
      <c r="B4" s="51"/>
      <c r="C4" s="3" t="s">
        <v>24</v>
      </c>
      <c r="D4" s="3" t="s">
        <v>3</v>
      </c>
      <c r="E4" s="3" t="s">
        <v>0</v>
      </c>
      <c r="F4" s="3" t="s">
        <v>1</v>
      </c>
      <c r="G4" s="3" t="s">
        <v>0</v>
      </c>
    </row>
    <row r="5" spans="1:7" ht="24" customHeight="1">
      <c r="A5" s="42" t="s">
        <v>4</v>
      </c>
      <c r="B5" s="25" t="s">
        <v>25</v>
      </c>
      <c r="C5" s="5">
        <v>78663</v>
      </c>
      <c r="D5" s="5">
        <v>78735</v>
      </c>
      <c r="E5" s="4">
        <f t="shared" ref="E5:E12" si="0">C5-D5</f>
        <v>-72</v>
      </c>
      <c r="F5" s="43">
        <f>C5+C6</f>
        <v>85717</v>
      </c>
      <c r="G5" s="52">
        <f>F5-D5-D6</f>
        <v>-62</v>
      </c>
    </row>
    <row r="6" spans="1:7" ht="24" customHeight="1">
      <c r="A6" s="42"/>
      <c r="B6" s="25" t="s">
        <v>26</v>
      </c>
      <c r="C6" s="5">
        <v>7054</v>
      </c>
      <c r="D6" s="5">
        <v>7044</v>
      </c>
      <c r="E6" s="4">
        <f t="shared" si="0"/>
        <v>10</v>
      </c>
      <c r="F6" s="44"/>
      <c r="G6" s="53"/>
    </row>
    <row r="7" spans="1:7" ht="24" customHeight="1">
      <c r="A7" s="42" t="s">
        <v>5</v>
      </c>
      <c r="B7" s="25" t="s">
        <v>25</v>
      </c>
      <c r="C7" s="5">
        <v>77549</v>
      </c>
      <c r="D7" s="5">
        <v>77598</v>
      </c>
      <c r="E7" s="4">
        <f t="shared" si="0"/>
        <v>-49</v>
      </c>
      <c r="F7" s="43">
        <f>C7+C8</f>
        <v>83391</v>
      </c>
      <c r="G7" s="52">
        <f>F7-D7-D8</f>
        <v>3</v>
      </c>
    </row>
    <row r="8" spans="1:7" ht="24" customHeight="1">
      <c r="A8" s="42"/>
      <c r="B8" s="25" t="s">
        <v>26</v>
      </c>
      <c r="C8" s="5">
        <v>5842</v>
      </c>
      <c r="D8" s="5">
        <v>5790</v>
      </c>
      <c r="E8" s="4">
        <f t="shared" si="0"/>
        <v>52</v>
      </c>
      <c r="F8" s="44"/>
      <c r="G8" s="53"/>
    </row>
    <row r="9" spans="1:7" ht="24" customHeight="1">
      <c r="A9" s="42" t="s">
        <v>6</v>
      </c>
      <c r="B9" s="25" t="s">
        <v>25</v>
      </c>
      <c r="C9" s="6">
        <v>156212</v>
      </c>
      <c r="D9" s="6">
        <v>156333</v>
      </c>
      <c r="E9" s="4">
        <f t="shared" si="0"/>
        <v>-121</v>
      </c>
      <c r="F9" s="43">
        <f>C9+C10</f>
        <v>169108</v>
      </c>
      <c r="G9" s="52">
        <f>F9-D9-D10</f>
        <v>-59</v>
      </c>
    </row>
    <row r="10" spans="1:7" ht="24" customHeight="1">
      <c r="A10" s="42"/>
      <c r="B10" s="25" t="s">
        <v>26</v>
      </c>
      <c r="C10" s="6">
        <v>12896</v>
      </c>
      <c r="D10" s="6">
        <v>12834</v>
      </c>
      <c r="E10" s="4">
        <f t="shared" si="0"/>
        <v>62</v>
      </c>
      <c r="F10" s="44"/>
      <c r="G10" s="53"/>
    </row>
    <row r="11" spans="1:7" ht="24" customHeight="1">
      <c r="A11" s="42" t="s">
        <v>7</v>
      </c>
      <c r="B11" s="25" t="s">
        <v>25</v>
      </c>
      <c r="C11" s="6">
        <v>63183</v>
      </c>
      <c r="D11" s="6">
        <v>63188</v>
      </c>
      <c r="E11" s="4">
        <f t="shared" si="0"/>
        <v>-5</v>
      </c>
      <c r="F11" s="43">
        <f>C11+C12</f>
        <v>70015</v>
      </c>
      <c r="G11" s="52">
        <f>F11-D11-D12</f>
        <v>28</v>
      </c>
    </row>
    <row r="12" spans="1:7" ht="24" customHeight="1">
      <c r="A12" s="42"/>
      <c r="B12" s="25" t="s">
        <v>26</v>
      </c>
      <c r="C12" s="6">
        <v>6832</v>
      </c>
      <c r="D12" s="6">
        <v>6799</v>
      </c>
      <c r="E12" s="4">
        <f t="shared" si="0"/>
        <v>33</v>
      </c>
      <c r="F12" s="44"/>
      <c r="G12" s="53"/>
    </row>
    <row r="13" spans="1:7" ht="21" customHeight="1"/>
    <row r="14" spans="1:7" ht="21" customHeight="1">
      <c r="A14" s="1" t="s">
        <v>23</v>
      </c>
    </row>
    <row r="15" spans="1:7" ht="21" customHeight="1">
      <c r="A15" s="45"/>
      <c r="B15" s="46"/>
      <c r="C15" s="42" t="s">
        <v>17</v>
      </c>
      <c r="D15" s="42"/>
      <c r="E15" s="42" t="s">
        <v>20</v>
      </c>
      <c r="F15" s="42"/>
      <c r="G15" s="42" t="s">
        <v>0</v>
      </c>
    </row>
    <row r="16" spans="1:7" ht="21" customHeight="1">
      <c r="A16" s="47"/>
      <c r="B16" s="48"/>
      <c r="C16" s="25" t="s">
        <v>18</v>
      </c>
      <c r="D16" s="25" t="s">
        <v>19</v>
      </c>
      <c r="E16" s="25" t="s">
        <v>21</v>
      </c>
      <c r="F16" s="25" t="s">
        <v>22</v>
      </c>
      <c r="G16" s="42"/>
    </row>
    <row r="17" spans="1:7" ht="21" customHeight="1">
      <c r="A17" s="42" t="s">
        <v>4</v>
      </c>
      <c r="B17" s="25" t="s">
        <v>25</v>
      </c>
      <c r="C17" s="26">
        <v>27</v>
      </c>
      <c r="D17" s="27">
        <v>-87</v>
      </c>
      <c r="E17" s="27">
        <v>129</v>
      </c>
      <c r="F17" s="27">
        <v>-141</v>
      </c>
      <c r="G17" s="30">
        <f t="shared" ref="G17:G22" si="1">SUM(C17:F17)</f>
        <v>-72</v>
      </c>
    </row>
    <row r="18" spans="1:7" ht="21" customHeight="1">
      <c r="A18" s="42"/>
      <c r="B18" s="25" t="s">
        <v>26</v>
      </c>
      <c r="C18" s="26">
        <v>7</v>
      </c>
      <c r="D18" s="27">
        <v>0</v>
      </c>
      <c r="E18" s="27">
        <v>143</v>
      </c>
      <c r="F18" s="27">
        <v>-140</v>
      </c>
      <c r="G18" s="30">
        <f t="shared" si="1"/>
        <v>10</v>
      </c>
    </row>
    <row r="19" spans="1:7" ht="21" customHeight="1">
      <c r="A19" s="42" t="s">
        <v>5</v>
      </c>
      <c r="B19" s="25" t="s">
        <v>25</v>
      </c>
      <c r="C19" s="26">
        <v>36</v>
      </c>
      <c r="D19" s="27">
        <v>-72</v>
      </c>
      <c r="E19" s="27">
        <v>86</v>
      </c>
      <c r="F19" s="27">
        <v>-99</v>
      </c>
      <c r="G19" s="30">
        <v>-49</v>
      </c>
    </row>
    <row r="20" spans="1:7" ht="21" customHeight="1">
      <c r="A20" s="42"/>
      <c r="B20" s="25" t="s">
        <v>26</v>
      </c>
      <c r="C20" s="26">
        <v>4</v>
      </c>
      <c r="D20" s="27">
        <v>0</v>
      </c>
      <c r="E20" s="27">
        <v>118</v>
      </c>
      <c r="F20" s="27">
        <v>-70</v>
      </c>
      <c r="G20" s="30">
        <f t="shared" si="1"/>
        <v>52</v>
      </c>
    </row>
    <row r="21" spans="1:7" ht="21" customHeight="1">
      <c r="A21" s="42" t="s">
        <v>6</v>
      </c>
      <c r="B21" s="25" t="s">
        <v>25</v>
      </c>
      <c r="C21" s="26">
        <f>SUM(C17+C19)</f>
        <v>63</v>
      </c>
      <c r="D21" s="27">
        <f t="shared" ref="D21:F22" si="2">SUM(D17+D19)</f>
        <v>-159</v>
      </c>
      <c r="E21" s="27">
        <f t="shared" si="2"/>
        <v>215</v>
      </c>
      <c r="F21" s="27">
        <f t="shared" si="2"/>
        <v>-240</v>
      </c>
      <c r="G21" s="30">
        <f t="shared" si="1"/>
        <v>-121</v>
      </c>
    </row>
    <row r="22" spans="1:7" ht="21" customHeight="1">
      <c r="A22" s="42"/>
      <c r="B22" s="25" t="s">
        <v>26</v>
      </c>
      <c r="C22" s="26">
        <f>SUM(C18+C20)</f>
        <v>11</v>
      </c>
      <c r="D22" s="27">
        <f t="shared" si="2"/>
        <v>0</v>
      </c>
      <c r="E22" s="27">
        <f t="shared" si="2"/>
        <v>261</v>
      </c>
      <c r="F22" s="27">
        <f t="shared" si="2"/>
        <v>-210</v>
      </c>
      <c r="G22" s="30">
        <f t="shared" si="1"/>
        <v>62</v>
      </c>
    </row>
  </sheetData>
  <mergeCells count="21">
    <mergeCell ref="A21:A22"/>
    <mergeCell ref="F7:F8"/>
    <mergeCell ref="C15:D15"/>
    <mergeCell ref="F11:F12"/>
    <mergeCell ref="A17:A18"/>
    <mergeCell ref="A19:A20"/>
    <mergeCell ref="A15:B16"/>
    <mergeCell ref="E15:F15"/>
    <mergeCell ref="A1:G1"/>
    <mergeCell ref="A11:A12"/>
    <mergeCell ref="A9:A10"/>
    <mergeCell ref="A7:A8"/>
    <mergeCell ref="A5:A6"/>
    <mergeCell ref="A4:B4"/>
    <mergeCell ref="G15:G16"/>
    <mergeCell ref="F5:F6"/>
    <mergeCell ref="F9:F10"/>
    <mergeCell ref="G9:G10"/>
    <mergeCell ref="G5:G6"/>
    <mergeCell ref="G7:G8"/>
    <mergeCell ref="G11:G12"/>
  </mergeCells>
  <phoneticPr fontId="3"/>
  <pageMargins left="0.59055118110236227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 </vt:lpstr>
      <vt:lpstr>２月 </vt:lpstr>
      <vt:lpstr>３月</vt:lpstr>
      <vt:lpstr>年度</vt:lpstr>
      <vt:lpstr>'１０月'!Print_Area</vt:lpstr>
      <vt:lpstr>'１１月'!Print_Area</vt:lpstr>
      <vt:lpstr>'１２月'!Print_Area</vt:lpstr>
      <vt:lpstr>'１月 '!Print_Area</vt:lpstr>
      <vt:lpstr>'２月 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西尾市役所</dc:creator>
  <cp:lastPrinted>2026-01-07T11:16:59Z</cp:lastPrinted>
  <dcterms:created xsi:type="dcterms:W3CDTF">2001-04-02T08:28:31Z</dcterms:created>
  <dcterms:modified xsi:type="dcterms:W3CDTF">2026-02-16T07:31:01Z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1313206050</vt:i4>
  </property>
  <property fmtid="{D5CDD505-2E9C-101B-9397-08002B2CF9AE}" pid="3" name="_EmailSubject">
    <vt:lpwstr>平成１７年１月１日現在の人口表ファイルのマクロ削除について</vt:lpwstr>
  </property>
  <property fmtid="{D5CDD505-2E9C-101B-9397-08002B2CF9AE}" pid="4" name="_AuthorEmail">
    <vt:lpwstr>ki-itou@city.nishio.aichi.jp</vt:lpwstr>
  </property>
  <property fmtid="{D5CDD505-2E9C-101B-9397-08002B2CF9AE}" pid="5" name="_AuthorEmailDisplayName">
    <vt:lpwstr>伊藤  清克</vt:lpwstr>
  </property>
  <property fmtid="{D5CDD505-2E9C-101B-9397-08002B2CF9AE}" pid="6" name="_ReviewingToolsShownOnce">
    <vt:lpwstr/>
  </property>
</Properties>
</file>