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窓口担当\001人口\02人口表\"/>
    </mc:Choice>
  </mc:AlternateContent>
  <xr:revisionPtr revIDLastSave="0" documentId="13_ncr:1_{F999B988-E8A6-4BC7-814A-2580A7FF6524}" xr6:coauthVersionLast="36" xr6:coauthVersionMax="36" xr10:uidLastSave="{00000000-0000-0000-0000-000000000000}"/>
  <bookViews>
    <workbookView xWindow="0" yWindow="0" windowWidth="28800" windowHeight="12240" xr2:uid="{C33326FB-6560-4EAC-A827-92D11CA145F9}"/>
  </bookViews>
  <sheets>
    <sheet name="４月" sheetId="2" r:id="rId1"/>
    <sheet name="５月" sheetId="3" r:id="rId2"/>
    <sheet name="６月" sheetId="4" r:id="rId3"/>
    <sheet name="７月" sheetId="5" r:id="rId4"/>
    <sheet name="８月" sheetId="6" r:id="rId5"/>
    <sheet name="９月" sheetId="7" r:id="rId6"/>
    <sheet name="１０月" sheetId="8" r:id="rId7"/>
    <sheet name="１１月" sheetId="9" r:id="rId8"/>
    <sheet name="１２月" sheetId="10" r:id="rId9"/>
    <sheet name="１月" sheetId="11" r:id="rId10"/>
    <sheet name="２月 " sheetId="12" r:id="rId11"/>
    <sheet name="３月" sheetId="13" r:id="rId12"/>
    <sheet name="年度" sheetId="14" r:id="rId13"/>
    <sheet name="Sheet1" sheetId="1" r:id="rId14"/>
  </sheets>
  <externalReferences>
    <externalReference r:id="rId15"/>
  </externalReferences>
  <definedNames>
    <definedName name="_xlnm.Print_Area" localSheetId="6">'１０月'!$A$1:$G$23</definedName>
    <definedName name="_xlnm.Print_Area" localSheetId="7">'１１月'!$A$1:$G$23</definedName>
    <definedName name="_xlnm.Print_Area" localSheetId="8">'１２月'!$A$1:$G$23</definedName>
    <definedName name="_xlnm.Print_Area" localSheetId="9">'１月'!$A$1:$G$23</definedName>
    <definedName name="_xlnm.Print_Area" localSheetId="10">'２月 '!$A$1:$G$22</definedName>
    <definedName name="_xlnm.Print_Area" localSheetId="11">'３月'!$A$1:$G$22</definedName>
    <definedName name="_xlnm.Print_Area" localSheetId="0">'４月'!$A$1:$G$23</definedName>
    <definedName name="_xlnm.Print_Area" localSheetId="1">'５月'!$A$1:$G$23</definedName>
    <definedName name="_xlnm.Print_Area" localSheetId="2">'６月'!$A$1:$G$23</definedName>
    <definedName name="_xlnm.Print_Area" localSheetId="3">'７月'!$A$1:$G$24</definedName>
    <definedName name="_xlnm.Print_Area" localSheetId="4">'８月'!$A$1:$G$23</definedName>
    <definedName name="_xlnm.Print_Area" localSheetId="5">'９月'!$A$1:$G$23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4" l="1"/>
  <c r="J16" i="14"/>
  <c r="I16" i="14"/>
  <c r="H16" i="14"/>
  <c r="G16" i="14"/>
  <c r="F16" i="14"/>
  <c r="B16" i="14" s="1"/>
  <c r="D16" i="14" s="1"/>
  <c r="E16" i="14"/>
  <c r="C16" i="14"/>
  <c r="J15" i="14"/>
  <c r="I15" i="14"/>
  <c r="K15" i="14" s="1"/>
  <c r="H15" i="14"/>
  <c r="C15" i="14" s="1"/>
  <c r="G15" i="14"/>
  <c r="F15" i="14"/>
  <c r="E15" i="14"/>
  <c r="B15" i="14" s="1"/>
  <c r="D15" i="14" s="1"/>
  <c r="J14" i="14"/>
  <c r="I14" i="14"/>
  <c r="K14" i="14" s="1"/>
  <c r="H14" i="14"/>
  <c r="C14" i="14" s="1"/>
  <c r="G14" i="14"/>
  <c r="F14" i="14"/>
  <c r="E14" i="14"/>
  <c r="B14" i="14"/>
  <c r="D14" i="14" s="1"/>
  <c r="J13" i="14"/>
  <c r="I13" i="14"/>
  <c r="K13" i="14" s="1"/>
  <c r="H13" i="14"/>
  <c r="C13" i="14" s="1"/>
  <c r="G13" i="14"/>
  <c r="F13" i="14"/>
  <c r="E13" i="14"/>
  <c r="B13" i="14"/>
  <c r="D13" i="14" s="1"/>
  <c r="K12" i="14"/>
  <c r="J12" i="14"/>
  <c r="I12" i="14"/>
  <c r="H12" i="14"/>
  <c r="G12" i="14"/>
  <c r="F12" i="14"/>
  <c r="B12" i="14" s="1"/>
  <c r="D12" i="14" s="1"/>
  <c r="E12" i="14"/>
  <c r="C12" i="14"/>
  <c r="J11" i="14"/>
  <c r="I11" i="14"/>
  <c r="K11" i="14" s="1"/>
  <c r="H11" i="14"/>
  <c r="C11" i="14" s="1"/>
  <c r="G11" i="14"/>
  <c r="F11" i="14"/>
  <c r="E11" i="14"/>
  <c r="B11" i="14" s="1"/>
  <c r="J10" i="14"/>
  <c r="I10" i="14"/>
  <c r="K10" i="14" s="1"/>
  <c r="H10" i="14"/>
  <c r="C10" i="14" s="1"/>
  <c r="G10" i="14"/>
  <c r="F10" i="14"/>
  <c r="E10" i="14"/>
  <c r="B10" i="14"/>
  <c r="J9" i="14"/>
  <c r="I9" i="14"/>
  <c r="K9" i="14" s="1"/>
  <c r="H9" i="14"/>
  <c r="C9" i="14" s="1"/>
  <c r="G9" i="14"/>
  <c r="F9" i="14"/>
  <c r="E9" i="14"/>
  <c r="B9" i="14"/>
  <c r="K8" i="14"/>
  <c r="J8" i="14"/>
  <c r="I8" i="14"/>
  <c r="H8" i="14"/>
  <c r="G8" i="14"/>
  <c r="F8" i="14"/>
  <c r="B8" i="14" s="1"/>
  <c r="D8" i="14" s="1"/>
  <c r="E8" i="14"/>
  <c r="C8" i="14"/>
  <c r="J7" i="14"/>
  <c r="I7" i="14"/>
  <c r="K7" i="14" s="1"/>
  <c r="H7" i="14"/>
  <c r="C7" i="14" s="1"/>
  <c r="G7" i="14"/>
  <c r="F7" i="14"/>
  <c r="E7" i="14"/>
  <c r="B7" i="14" s="1"/>
  <c r="D7" i="14" s="1"/>
  <c r="J6" i="14"/>
  <c r="I6" i="14"/>
  <c r="K6" i="14" s="1"/>
  <c r="H6" i="14"/>
  <c r="C6" i="14" s="1"/>
  <c r="G6" i="14"/>
  <c r="F6" i="14"/>
  <c r="E6" i="14"/>
  <c r="B6" i="14"/>
  <c r="D6" i="14" s="1"/>
  <c r="J5" i="14"/>
  <c r="I5" i="14"/>
  <c r="H5" i="14"/>
  <c r="G5" i="14"/>
  <c r="F5" i="14"/>
  <c r="E5" i="14"/>
  <c r="B5" i="14" s="1"/>
  <c r="G22" i="13"/>
  <c r="F22" i="13"/>
  <c r="E22" i="13"/>
  <c r="D22" i="13"/>
  <c r="C22" i="13"/>
  <c r="F21" i="13"/>
  <c r="E21" i="13"/>
  <c r="D21" i="13"/>
  <c r="G21" i="13" s="1"/>
  <c r="C21" i="13"/>
  <c r="G20" i="13"/>
  <c r="G19" i="13"/>
  <c r="G18" i="13"/>
  <c r="G17" i="13"/>
  <c r="E12" i="13"/>
  <c r="G11" i="13"/>
  <c r="F11" i="13"/>
  <c r="E11" i="13"/>
  <c r="E10" i="13"/>
  <c r="F9" i="13"/>
  <c r="G9" i="13" s="1"/>
  <c r="E9" i="13"/>
  <c r="E8" i="13"/>
  <c r="G7" i="13"/>
  <c r="F7" i="13"/>
  <c r="E7" i="13"/>
  <c r="E6" i="13"/>
  <c r="F5" i="13"/>
  <c r="G5" i="13" s="1"/>
  <c r="E5" i="13"/>
  <c r="F22" i="12"/>
  <c r="E22" i="12"/>
  <c r="D22" i="12"/>
  <c r="C22" i="12"/>
  <c r="G22" i="12" s="1"/>
  <c r="F21" i="12"/>
  <c r="E21" i="12"/>
  <c r="D21" i="12"/>
  <c r="C21" i="12"/>
  <c r="G21" i="12" s="1"/>
  <c r="G20" i="12"/>
  <c r="G19" i="12"/>
  <c r="G18" i="12"/>
  <c r="G17" i="12"/>
  <c r="E12" i="12"/>
  <c r="G11" i="12"/>
  <c r="F11" i="12"/>
  <c r="E11" i="12"/>
  <c r="E10" i="12"/>
  <c r="F9" i="12"/>
  <c r="G9" i="12" s="1"/>
  <c r="E9" i="12"/>
  <c r="E8" i="12"/>
  <c r="G7" i="12"/>
  <c r="F7" i="12"/>
  <c r="E7" i="12"/>
  <c r="E6" i="12"/>
  <c r="G5" i="12"/>
  <c r="F5" i="12"/>
  <c r="E5" i="12"/>
  <c r="F22" i="11"/>
  <c r="E22" i="11"/>
  <c r="D22" i="11"/>
  <c r="C22" i="11"/>
  <c r="G22" i="11" s="1"/>
  <c r="F21" i="11"/>
  <c r="E21" i="11"/>
  <c r="D21" i="11"/>
  <c r="C21" i="11"/>
  <c r="G21" i="11" s="1"/>
  <c r="G20" i="11"/>
  <c r="G19" i="11"/>
  <c r="G18" i="11"/>
  <c r="G17" i="11"/>
  <c r="E12" i="11"/>
  <c r="F11" i="11"/>
  <c r="G11" i="11" s="1"/>
  <c r="E11" i="11"/>
  <c r="E10" i="11"/>
  <c r="G9" i="11"/>
  <c r="F9" i="11"/>
  <c r="E9" i="11"/>
  <c r="E8" i="11"/>
  <c r="F7" i="11"/>
  <c r="G7" i="11" s="1"/>
  <c r="E7" i="11"/>
  <c r="E6" i="11"/>
  <c r="G5" i="11"/>
  <c r="F5" i="11"/>
  <c r="E5" i="11"/>
  <c r="F22" i="10"/>
  <c r="E22" i="10"/>
  <c r="D22" i="10"/>
  <c r="C22" i="10"/>
  <c r="G22" i="10" s="1"/>
  <c r="G21" i="10"/>
  <c r="F21" i="10"/>
  <c r="E21" i="10"/>
  <c r="D21" i="10"/>
  <c r="C21" i="10"/>
  <c r="G20" i="10"/>
  <c r="G19" i="10"/>
  <c r="G18" i="10"/>
  <c r="G17" i="10"/>
  <c r="E12" i="10"/>
  <c r="F11" i="10"/>
  <c r="G11" i="10" s="1"/>
  <c r="E11" i="10"/>
  <c r="E10" i="10"/>
  <c r="G9" i="10"/>
  <c r="F9" i="10"/>
  <c r="E9" i="10"/>
  <c r="E8" i="10"/>
  <c r="F7" i="10"/>
  <c r="G7" i="10" s="1"/>
  <c r="E7" i="10"/>
  <c r="E6" i="10"/>
  <c r="G5" i="10"/>
  <c r="F5" i="10"/>
  <c r="E5" i="10"/>
  <c r="F22" i="9"/>
  <c r="E22" i="9"/>
  <c r="D22" i="9"/>
  <c r="C22" i="9"/>
  <c r="G22" i="9" s="1"/>
  <c r="F21" i="9"/>
  <c r="E21" i="9"/>
  <c r="D21" i="9"/>
  <c r="G21" i="9" s="1"/>
  <c r="C21" i="9"/>
  <c r="G20" i="9"/>
  <c r="G19" i="9"/>
  <c r="G18" i="9"/>
  <c r="G17" i="9"/>
  <c r="E12" i="9"/>
  <c r="G11" i="9"/>
  <c r="F11" i="9"/>
  <c r="E11" i="9"/>
  <c r="E10" i="9"/>
  <c r="F9" i="9"/>
  <c r="G9" i="9" s="1"/>
  <c r="E9" i="9"/>
  <c r="E8" i="9"/>
  <c r="G7" i="9"/>
  <c r="F7" i="9"/>
  <c r="E7" i="9"/>
  <c r="E6" i="9"/>
  <c r="F5" i="9"/>
  <c r="G5" i="9" s="1"/>
  <c r="E5" i="9"/>
  <c r="F22" i="8"/>
  <c r="E22" i="8"/>
  <c r="D22" i="8"/>
  <c r="C22" i="8"/>
  <c r="G22" i="8" s="1"/>
  <c r="F21" i="8"/>
  <c r="E21" i="8"/>
  <c r="D21" i="8"/>
  <c r="C21" i="8"/>
  <c r="G21" i="8" s="1"/>
  <c r="G20" i="8"/>
  <c r="G19" i="8"/>
  <c r="G18" i="8"/>
  <c r="G17" i="8"/>
  <c r="E12" i="8"/>
  <c r="G11" i="8"/>
  <c r="F11" i="8"/>
  <c r="E11" i="8"/>
  <c r="E10" i="8"/>
  <c r="F9" i="8"/>
  <c r="G9" i="8" s="1"/>
  <c r="E9" i="8"/>
  <c r="E8" i="8"/>
  <c r="G7" i="8"/>
  <c r="F7" i="8"/>
  <c r="E7" i="8"/>
  <c r="E6" i="8"/>
  <c r="F5" i="8"/>
  <c r="G5" i="8" s="1"/>
  <c r="E5" i="8"/>
  <c r="F22" i="7"/>
  <c r="E22" i="7"/>
  <c r="D22" i="7"/>
  <c r="C22" i="7"/>
  <c r="G22" i="7" s="1"/>
  <c r="F21" i="7"/>
  <c r="E21" i="7"/>
  <c r="D21" i="7"/>
  <c r="C21" i="7"/>
  <c r="G21" i="7" s="1"/>
  <c r="G20" i="7"/>
  <c r="G19" i="7"/>
  <c r="G18" i="7"/>
  <c r="G17" i="7"/>
  <c r="E12" i="7"/>
  <c r="F11" i="7"/>
  <c r="G11" i="7" s="1"/>
  <c r="E11" i="7"/>
  <c r="E10" i="7"/>
  <c r="G9" i="7"/>
  <c r="F9" i="7"/>
  <c r="E9" i="7"/>
  <c r="E8" i="7"/>
  <c r="F7" i="7"/>
  <c r="G7" i="7" s="1"/>
  <c r="E7" i="7"/>
  <c r="E6" i="7"/>
  <c r="G5" i="7"/>
  <c r="F5" i="7"/>
  <c r="E5" i="7"/>
  <c r="F22" i="6"/>
  <c r="E22" i="6"/>
  <c r="D22" i="6"/>
  <c r="C22" i="6"/>
  <c r="G22" i="6" s="1"/>
  <c r="G21" i="6"/>
  <c r="F21" i="6"/>
  <c r="E21" i="6"/>
  <c r="D21" i="6"/>
  <c r="C21" i="6"/>
  <c r="G20" i="6"/>
  <c r="G19" i="6"/>
  <c r="G18" i="6"/>
  <c r="G17" i="6"/>
  <c r="E12" i="6"/>
  <c r="F11" i="6"/>
  <c r="G11" i="6" s="1"/>
  <c r="E11" i="6"/>
  <c r="E10" i="6"/>
  <c r="G9" i="6"/>
  <c r="F9" i="6"/>
  <c r="E9" i="6"/>
  <c r="E8" i="6"/>
  <c r="F7" i="6"/>
  <c r="G7" i="6" s="1"/>
  <c r="E7" i="6"/>
  <c r="E6" i="6"/>
  <c r="G5" i="6"/>
  <c r="F5" i="6"/>
  <c r="E5" i="6"/>
  <c r="F22" i="5"/>
  <c r="E22" i="5"/>
  <c r="D22" i="5"/>
  <c r="C22" i="5"/>
  <c r="G22" i="5" s="1"/>
  <c r="F21" i="5"/>
  <c r="E21" i="5"/>
  <c r="G21" i="5" s="1"/>
  <c r="D21" i="5"/>
  <c r="C21" i="5"/>
  <c r="G20" i="5"/>
  <c r="G19" i="5"/>
  <c r="G18" i="5"/>
  <c r="G17" i="5"/>
  <c r="E12" i="5"/>
  <c r="G11" i="5"/>
  <c r="F11" i="5"/>
  <c r="E11" i="5"/>
  <c r="E10" i="5"/>
  <c r="F9" i="5"/>
  <c r="G9" i="5" s="1"/>
  <c r="E9" i="5"/>
  <c r="E8" i="5"/>
  <c r="G7" i="5"/>
  <c r="F7" i="5"/>
  <c r="E7" i="5"/>
  <c r="E6" i="5"/>
  <c r="F5" i="5"/>
  <c r="G5" i="5" s="1"/>
  <c r="E5" i="5"/>
  <c r="F22" i="4"/>
  <c r="E22" i="4"/>
  <c r="D22" i="4"/>
  <c r="C22" i="4"/>
  <c r="G22" i="4" s="1"/>
  <c r="F21" i="4"/>
  <c r="E21" i="4"/>
  <c r="D21" i="4"/>
  <c r="C21" i="4"/>
  <c r="G21" i="4" s="1"/>
  <c r="G20" i="4"/>
  <c r="G19" i="4"/>
  <c r="G18" i="4"/>
  <c r="G17" i="4"/>
  <c r="E12" i="4"/>
  <c r="G11" i="4"/>
  <c r="F11" i="4"/>
  <c r="E11" i="4"/>
  <c r="E10" i="4"/>
  <c r="G9" i="4"/>
  <c r="F9" i="4"/>
  <c r="E9" i="4"/>
  <c r="E8" i="4"/>
  <c r="G7" i="4"/>
  <c r="F7" i="4"/>
  <c r="E7" i="4"/>
  <c r="E6" i="4"/>
  <c r="G5" i="4"/>
  <c r="F5" i="4"/>
  <c r="E5" i="4"/>
  <c r="F22" i="3"/>
  <c r="E22" i="3"/>
  <c r="D22" i="3"/>
  <c r="C22" i="3"/>
  <c r="G22" i="3" s="1"/>
  <c r="F21" i="3"/>
  <c r="E21" i="3"/>
  <c r="D21" i="3"/>
  <c r="C21" i="3"/>
  <c r="G21" i="3" s="1"/>
  <c r="G20" i="3"/>
  <c r="G19" i="3"/>
  <c r="G18" i="3"/>
  <c r="G17" i="3"/>
  <c r="E12" i="3"/>
  <c r="F11" i="3"/>
  <c r="G11" i="3" s="1"/>
  <c r="E11" i="3"/>
  <c r="E10" i="3"/>
  <c r="G9" i="3"/>
  <c r="F9" i="3"/>
  <c r="E9" i="3"/>
  <c r="E8" i="3"/>
  <c r="F7" i="3"/>
  <c r="G7" i="3" s="1"/>
  <c r="E7" i="3"/>
  <c r="E6" i="3"/>
  <c r="G5" i="3"/>
  <c r="F5" i="3"/>
  <c r="E5" i="3"/>
  <c r="F22" i="2"/>
  <c r="E22" i="2"/>
  <c r="D22" i="2"/>
  <c r="C22" i="2"/>
  <c r="F21" i="2"/>
  <c r="E21" i="2"/>
  <c r="D21" i="2"/>
  <c r="G21" i="2" s="1"/>
  <c r="C21" i="2"/>
  <c r="G20" i="2"/>
  <c r="G19" i="2"/>
  <c r="G18" i="2"/>
  <c r="G17" i="2"/>
  <c r="E12" i="2"/>
  <c r="F11" i="2"/>
  <c r="G11" i="2" s="1"/>
  <c r="E11" i="2"/>
  <c r="E10" i="2"/>
  <c r="F9" i="2"/>
  <c r="G9" i="2" s="1"/>
  <c r="E9" i="2"/>
  <c r="E8" i="2"/>
  <c r="G7" i="2"/>
  <c r="F7" i="2"/>
  <c r="E7" i="2"/>
  <c r="E6" i="2"/>
  <c r="F5" i="2"/>
  <c r="G5" i="2" s="1"/>
  <c r="E5" i="2"/>
  <c r="G22" i="2" l="1"/>
  <c r="K5" i="14"/>
  <c r="C5" i="14"/>
  <c r="D5" i="14" s="1"/>
  <c r="D11" i="14"/>
  <c r="D10" i="14"/>
  <c r="D9" i="14"/>
</calcChain>
</file>

<file path=xl/sharedStrings.xml><?xml version="1.0" encoding="utf-8"?>
<sst xmlns="http://schemas.openxmlformats.org/spreadsheetml/2006/main" count="460" uniqueCount="41">
  <si>
    <t>本月人口内訳</t>
  </si>
  <si>
    <t>日本人</t>
  </si>
  <si>
    <t>外国人</t>
  </si>
  <si>
    <t>日本人及び外国人人口</t>
    <rPh sb="0" eb="3">
      <t>ニホンジン</t>
    </rPh>
    <rPh sb="3" eb="4">
      <t>オヨ</t>
    </rPh>
    <rPh sb="5" eb="7">
      <t>ガイコク</t>
    </rPh>
    <rPh sb="7" eb="8">
      <t>ジン</t>
    </rPh>
    <rPh sb="8" eb="10">
      <t>ジンコウ</t>
    </rPh>
    <phoneticPr fontId="3"/>
  </si>
  <si>
    <t>単位（人）</t>
    <rPh sb="0" eb="2">
      <t>タンイ</t>
    </rPh>
    <rPh sb="3" eb="4">
      <t>ヒト</t>
    </rPh>
    <phoneticPr fontId="3"/>
  </si>
  <si>
    <t>前月人口内訳</t>
    <rPh sb="0" eb="2">
      <t>ゼンゲツ</t>
    </rPh>
    <rPh sb="2" eb="4">
      <t>ジンコウ</t>
    </rPh>
    <rPh sb="4" eb="6">
      <t>ウチワケ</t>
    </rPh>
    <phoneticPr fontId="3"/>
  </si>
  <si>
    <t>前月比</t>
    <rPh sb="0" eb="3">
      <t>ゼンゲツヒ</t>
    </rPh>
    <phoneticPr fontId="3"/>
  </si>
  <si>
    <t>本月人口</t>
    <rPh sb="0" eb="2">
      <t>ホンゲツ</t>
    </rPh>
    <rPh sb="2" eb="4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</si>
  <si>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</si>
  <si>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</si>
  <si>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</si>
  <si>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世帯数</t>
    <rPh sb="0" eb="3">
      <t>セタイスウ</t>
    </rPh>
    <phoneticPr fontId="3"/>
  </si>
  <si>
    <t>前月比（増減の内訳）</t>
    <rPh sb="0" eb="3">
      <t>ゼンゲツヒ</t>
    </rPh>
    <rPh sb="4" eb="6">
      <t>ゾウゲン</t>
    </rPh>
    <rPh sb="7" eb="9">
      <t>ウチワケ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</si>
  <si>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</si>
  <si>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</si>
  <si>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</si>
  <si>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</si>
  <si>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転入など</t>
    <rPh sb="0" eb="2">
      <t>テンニュウ</t>
    </rPh>
    <phoneticPr fontId="3"/>
  </si>
  <si>
    <t>転出など</t>
    <rPh sb="0" eb="2">
      <t>テンシュツ</t>
    </rPh>
    <phoneticPr fontId="3"/>
  </si>
  <si>
    <t>本月人口内訳</t>
    <phoneticPr fontId="3"/>
  </si>
  <si>
    <t>月</t>
    <rPh sb="0" eb="1">
      <t>ツキ</t>
    </rPh>
    <phoneticPr fontId="3"/>
  </si>
  <si>
    <t>総人口</t>
    <rPh sb="0" eb="3">
      <t>ソウジンコウ</t>
    </rPh>
    <phoneticPr fontId="3"/>
  </si>
  <si>
    <t>日本人人口</t>
    <rPh sb="0" eb="3">
      <t>ニホンジン</t>
    </rPh>
    <rPh sb="3" eb="5">
      <t>ジンコウ</t>
    </rPh>
    <phoneticPr fontId="3"/>
  </si>
  <si>
    <t>外国人人口</t>
    <phoneticPr fontId="3"/>
  </si>
  <si>
    <t>外国人人口</t>
    <rPh sb="0" eb="2">
      <t>ガイコク</t>
    </rPh>
    <rPh sb="2" eb="3">
      <t>ジン</t>
    </rPh>
    <rPh sb="3" eb="5">
      <t>ジンコウ</t>
    </rPh>
    <phoneticPr fontId="3"/>
  </si>
  <si>
    <t>合計</t>
    <rPh sb="0" eb="2">
      <t>ゴウケイ</t>
    </rPh>
    <phoneticPr fontId="3"/>
  </si>
  <si>
    <t>住民基本台帳世帯</t>
    <rPh sb="4" eb="5">
      <t>ダイ</t>
    </rPh>
    <rPh sb="5" eb="6">
      <t>チョウ</t>
    </rPh>
    <rPh sb="6" eb="8">
      <t>セタイ</t>
    </rPh>
    <phoneticPr fontId="3"/>
  </si>
  <si>
    <t>外国人登録世帯</t>
    <rPh sb="5" eb="7">
      <t>セタイ</t>
    </rPh>
    <phoneticPr fontId="3"/>
  </si>
  <si>
    <t>令和7年4月1日　現在</t>
    <rPh sb="3" eb="4">
      <t>ネン</t>
    </rPh>
    <phoneticPr fontId="3"/>
  </si>
  <si>
    <t>令和7年5月1日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</si>
  <si>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令和7年6月1日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</si>
  <si>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令和7年7月1日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</si>
  <si>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令和7年8月1日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</si>
  <si>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令和7年9月1日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</si>
  <si>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令和7年10月1日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</si>
  <si>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令和7年11月1日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</si>
  <si>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令和7年12月1日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3"/>
  </si>
  <si>
    <t>令和8年1月1日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</si>
  <si>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令和8年2月1日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</si>
  <si>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令和8年3月1日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</si>
  <si>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r>
      <t>令和</t>
    </r>
    <r>
      <rPr>
        <sz val="14"/>
        <rFont val="游ゴシック"/>
        <family val="3"/>
        <charset val="128"/>
      </rPr>
      <t>7</t>
    </r>
    <r>
      <rPr>
        <sz val="14"/>
        <rFont val="ＭＳ ＰＲゴシック"/>
        <family val="3"/>
        <charset val="128"/>
      </rPr>
      <t>年度</t>
    </r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</si>
</sst>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#,##0_ ;[Red]\-#,##0\ "/>
    <numFmt numFmtId="178" formatCode="#,##0&quot;&quot;"/>
  </numFmts>
  <fonts count="11">
    <font>
      <sz val="11"/>
      <color theme="1"/>
      <name val="ＭＳ 明朝"/>
      <family val="2"/>
      <charset val="128"/>
    </font>
    <font>
      <b/>
      <sz val="16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Ｒゴシック"/>
      <family val="3"/>
      <charset val="128"/>
    </font>
    <font>
      <sz val="16"/>
      <name val="ＭＳ ＰＲゴシック"/>
      <family val="3"/>
      <charset val="128"/>
    </font>
    <font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center"/>
    </xf>
    <xf numFmtId="38" fontId="6" fillId="0" borderId="4" xfId="2" applyFont="1" applyBorder="1" applyAlignment="1" applyProtection="1">
      <alignment vertical="center"/>
      <protection locked="0"/>
    </xf>
    <xf numFmtId="38" fontId="7" fillId="0" borderId="3" xfId="2" applyFont="1" applyBorder="1" applyAlignment="1">
      <alignment vertical="center"/>
    </xf>
    <xf numFmtId="38" fontId="6" fillId="0" borderId="4" xfId="2" applyFont="1" applyBorder="1" applyAlignment="1">
      <alignment vertical="center"/>
    </xf>
    <xf numFmtId="38" fontId="7" fillId="0" borderId="4" xfId="2" applyFont="1" applyBorder="1" applyAlignment="1" applyProtection="1">
      <alignment vertical="center"/>
    </xf>
    <xf numFmtId="38" fontId="7" fillId="0" borderId="4" xfId="2" applyFont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/>
    <xf numFmtId="38" fontId="9" fillId="0" borderId="0" xfId="2" applyFont="1" applyBorder="1" applyAlignment="1">
      <alignment horizontal="right" vertical="center"/>
    </xf>
    <xf numFmtId="0" fontId="5" fillId="0" borderId="0" xfId="1"/>
    <xf numFmtId="0" fontId="8" fillId="0" borderId="3" xfId="1" applyFont="1" applyBorder="1" applyAlignment="1">
      <alignment horizontal="center" shrinkToFit="1"/>
    </xf>
    <xf numFmtId="0" fontId="8" fillId="0" borderId="3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8" xfId="1" applyFont="1" applyBorder="1" applyAlignment="1">
      <alignment horizontal="center" shrinkToFit="1"/>
    </xf>
    <xf numFmtId="0" fontId="8" fillId="0" borderId="19" xfId="1" applyFont="1" applyBorder="1" applyAlignment="1">
      <alignment horizontal="center" shrinkToFit="1"/>
    </xf>
    <xf numFmtId="177" fontId="9" fillId="0" borderId="17" xfId="2" applyNumberFormat="1" applyFont="1" applyBorder="1" applyAlignment="1">
      <alignment horizontal="center" vertical="center"/>
    </xf>
    <xf numFmtId="178" fontId="8" fillId="0" borderId="3" xfId="2" applyNumberFormat="1" applyFont="1" applyBorder="1" applyAlignment="1">
      <alignment horizontal="right"/>
    </xf>
    <xf numFmtId="178" fontId="8" fillId="0" borderId="5" xfId="2" applyNumberFormat="1" applyFont="1" applyBorder="1" applyAlignment="1">
      <alignment horizontal="right"/>
    </xf>
    <xf numFmtId="178" fontId="8" fillId="0" borderId="3" xfId="2" applyNumberFormat="1" applyFont="1" applyBorder="1"/>
    <xf numFmtId="178" fontId="8" fillId="0" borderId="18" xfId="2" applyNumberFormat="1" applyFont="1" applyBorder="1"/>
    <xf numFmtId="178" fontId="8" fillId="0" borderId="19" xfId="2" applyNumberFormat="1" applyFont="1" applyBorder="1"/>
    <xf numFmtId="177" fontId="9" fillId="0" borderId="20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right"/>
    </xf>
    <xf numFmtId="38" fontId="7" fillId="0" borderId="22" xfId="2" applyFont="1" applyBorder="1" applyAlignment="1" applyProtection="1">
      <alignment vertical="center"/>
      <protection locked="0"/>
    </xf>
    <xf numFmtId="178" fontId="8" fillId="0" borderId="21" xfId="2" applyNumberFormat="1" applyFont="1" applyBorder="1"/>
    <xf numFmtId="0" fontId="5" fillId="0" borderId="23" xfId="1" applyBorder="1"/>
    <xf numFmtId="0" fontId="4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38" fontId="7" fillId="0" borderId="6" xfId="2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38" fontId="9" fillId="0" borderId="0" xfId="2" applyFont="1" applyBorder="1" applyAlignment="1">
      <alignment horizontal="right" vertical="center"/>
    </xf>
    <xf numFmtId="0" fontId="8" fillId="0" borderId="1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2" xfId="1" applyFont="1" applyBorder="1" applyAlignment="1">
      <alignment horizontal="center" shrinkToFit="1"/>
    </xf>
    <xf numFmtId="0" fontId="8" fillId="0" borderId="14" xfId="1" applyFont="1" applyBorder="1" applyAlignment="1">
      <alignment horizontal="center" shrinkToFit="1"/>
    </xf>
    <xf numFmtId="0" fontId="8" fillId="0" borderId="15" xfId="1" applyFont="1" applyBorder="1" applyAlignment="1">
      <alignment horizontal="center" shrinkToFi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</cellXfs>
  <cellStyles count="3">
    <cellStyle name="桁区切り 2" xfId="2" xr:uid="{384AA066-2275-46E7-812C-AB4CE6461391}"/>
    <cellStyle name="標準" xfId="0" builtinId="0"/>
    <cellStyle name="標準 2" xfId="1" xr:uid="{1EBEDC30-ECDF-4A33-BDE9-0FE8641DC8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&#31379;&#21475;&#25285;&#24403;/001&#20154;&#21475;/00&#24180;&#40802;&#21029;&#12289;&#20844;&#31216;&#21517;&#12289;&#30010;&#20869;&#20250;&#65288;excel&#65289;/&#20196;&#21644;6&#24180;&#24230;/20250201&#29694;&#22312;/&#12304;&#20351;&#29992;&#31105;&#27490;&#12305;&#20154;&#21475;&#34920;20250201/&#20154;&#21475;&#34920;&#12288;2025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79145</v>
          </cell>
        </row>
        <row r="6">
          <cell r="C6">
            <v>6680</v>
          </cell>
        </row>
        <row r="7">
          <cell r="C7">
            <v>78137</v>
          </cell>
        </row>
        <row r="8">
          <cell r="C8">
            <v>5473</v>
          </cell>
        </row>
        <row r="11">
          <cell r="C11">
            <v>62635</v>
          </cell>
        </row>
        <row r="12">
          <cell r="C12">
            <v>6383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8464-B1F4-4F30-A17B-41B58FE5F8E6}">
  <dimension ref="A1:G22"/>
  <sheetViews>
    <sheetView tabSelected="1" view="pageBreakPreview" zoomScale="90" zoomScaleNormal="100" zoomScaleSheetLayoutView="90" workbookViewId="0">
      <selection activeCell="F21" sqref="F21"/>
    </sheetView>
  </sheetViews>
  <sheetFormatPr defaultRowHeight="14.25"/>
  <cols>
    <col min="1" max="1" width="10.625" style="1" customWidth="1"/>
    <col min="2" max="2" width="8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28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78941</v>
      </c>
      <c r="D5" s="5">
        <v>79048</v>
      </c>
      <c r="E5" s="6">
        <f>C5-D5</f>
        <v>-107</v>
      </c>
      <c r="F5" s="42">
        <f>C5+C6</f>
        <v>85795</v>
      </c>
      <c r="G5" s="44">
        <f>F5-D5-D6</f>
        <v>-10</v>
      </c>
    </row>
    <row r="6" spans="1:7" ht="24" customHeight="1">
      <c r="A6" s="37"/>
      <c r="B6" s="4" t="s">
        <v>2</v>
      </c>
      <c r="C6" s="5">
        <v>6854</v>
      </c>
      <c r="D6" s="5">
        <v>6757</v>
      </c>
      <c r="E6" s="6">
        <f>C6-D6</f>
        <v>97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77925</v>
      </c>
      <c r="D7" s="5">
        <v>78031</v>
      </c>
      <c r="E7" s="6">
        <f t="shared" ref="E7:E12" si="0">C7-D7</f>
        <v>-106</v>
      </c>
      <c r="F7" s="42">
        <f>C7+C8</f>
        <v>83489</v>
      </c>
      <c r="G7" s="44">
        <f>F7-D7-D8</f>
        <v>-68</v>
      </c>
    </row>
    <row r="8" spans="1:7" ht="24" customHeight="1">
      <c r="A8" s="37"/>
      <c r="B8" s="4" t="s">
        <v>2</v>
      </c>
      <c r="C8" s="5">
        <v>5564</v>
      </c>
      <c r="D8" s="5">
        <v>5526</v>
      </c>
      <c r="E8" s="6">
        <f t="shared" si="0"/>
        <v>38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156866</v>
      </c>
      <c r="D9" s="7">
        <v>157079</v>
      </c>
      <c r="E9" s="8">
        <f t="shared" si="0"/>
        <v>-213</v>
      </c>
      <c r="F9" s="42">
        <f>C9+C10</f>
        <v>169284</v>
      </c>
      <c r="G9" s="44">
        <f>F9-D9-D10</f>
        <v>-78</v>
      </c>
    </row>
    <row r="10" spans="1:7" ht="24" customHeight="1">
      <c r="A10" s="37"/>
      <c r="B10" s="4" t="s">
        <v>2</v>
      </c>
      <c r="C10" s="7">
        <v>12418</v>
      </c>
      <c r="D10" s="7">
        <v>12283</v>
      </c>
      <c r="E10" s="8">
        <f t="shared" si="0"/>
        <v>135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62824</v>
      </c>
      <c r="D11" s="7">
        <v>62652</v>
      </c>
      <c r="E11" s="9">
        <f t="shared" si="0"/>
        <v>172</v>
      </c>
      <c r="F11" s="42">
        <f>C11+C12</f>
        <v>69388</v>
      </c>
      <c r="G11" s="44">
        <f>F11-D11-D12</f>
        <v>263</v>
      </c>
    </row>
    <row r="12" spans="1:7" ht="24" customHeight="1">
      <c r="A12" s="37"/>
      <c r="B12" s="4" t="s">
        <v>2</v>
      </c>
      <c r="C12" s="7">
        <v>6564</v>
      </c>
      <c r="D12" s="7">
        <v>6473</v>
      </c>
      <c r="E12" s="6">
        <f t="shared" si="0"/>
        <v>91</v>
      </c>
      <c r="F12" s="43"/>
      <c r="G12" s="45"/>
    </row>
    <row r="13" spans="1:7" ht="21" customHeight="1">
      <c r="D13" s="10"/>
      <c r="E13" s="10"/>
      <c r="F13" s="10"/>
      <c r="G13" s="10"/>
    </row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33</v>
      </c>
      <c r="D17" s="12">
        <v>-88</v>
      </c>
      <c r="E17" s="12">
        <v>344</v>
      </c>
      <c r="F17" s="12">
        <v>-396</v>
      </c>
      <c r="G17" s="13">
        <f t="shared" ref="G17:G22" si="1">SUM(C17:F17)</f>
        <v>-107</v>
      </c>
    </row>
    <row r="18" spans="1:7" ht="21" customHeight="1">
      <c r="A18" s="37"/>
      <c r="B18" s="4" t="s">
        <v>2</v>
      </c>
      <c r="C18" s="11">
        <v>2</v>
      </c>
      <c r="D18" s="12">
        <v>-2</v>
      </c>
      <c r="E18" s="12">
        <v>243</v>
      </c>
      <c r="F18" s="12">
        <v>-146</v>
      </c>
      <c r="G18" s="13">
        <f t="shared" si="1"/>
        <v>97</v>
      </c>
    </row>
    <row r="19" spans="1:7" ht="21" customHeight="1">
      <c r="A19" s="37" t="s">
        <v>9</v>
      </c>
      <c r="B19" s="4" t="s">
        <v>1</v>
      </c>
      <c r="C19" s="11">
        <v>36</v>
      </c>
      <c r="D19" s="12">
        <v>-78</v>
      </c>
      <c r="E19" s="12">
        <v>256</v>
      </c>
      <c r="F19" s="12">
        <v>-320</v>
      </c>
      <c r="G19" s="13">
        <f t="shared" si="1"/>
        <v>-106</v>
      </c>
    </row>
    <row r="20" spans="1:7" ht="21" customHeight="1">
      <c r="A20" s="37"/>
      <c r="B20" s="4" t="s">
        <v>2</v>
      </c>
      <c r="C20" s="11">
        <v>5</v>
      </c>
      <c r="D20" s="12">
        <v>0</v>
      </c>
      <c r="E20" s="12">
        <v>138</v>
      </c>
      <c r="F20" s="12">
        <v>-105</v>
      </c>
      <c r="G20" s="13">
        <f t="shared" si="1"/>
        <v>38</v>
      </c>
    </row>
    <row r="21" spans="1:7" ht="21" customHeight="1">
      <c r="A21" s="37" t="s">
        <v>10</v>
      </c>
      <c r="B21" s="4" t="s">
        <v>1</v>
      </c>
      <c r="C21" s="11">
        <f t="shared" ref="C21:F22" si="2">SUM(C17+C19)</f>
        <v>69</v>
      </c>
      <c r="D21" s="11">
        <f t="shared" si="2"/>
        <v>-166</v>
      </c>
      <c r="E21" s="11">
        <f t="shared" si="2"/>
        <v>600</v>
      </c>
      <c r="F21" s="11">
        <f t="shared" si="2"/>
        <v>-716</v>
      </c>
      <c r="G21" s="13">
        <f t="shared" si="1"/>
        <v>-213</v>
      </c>
    </row>
    <row r="22" spans="1:7" ht="21" customHeight="1">
      <c r="A22" s="37"/>
      <c r="B22" s="4" t="s">
        <v>2</v>
      </c>
      <c r="C22" s="11">
        <f t="shared" si="2"/>
        <v>7</v>
      </c>
      <c r="D22" s="11">
        <f t="shared" si="2"/>
        <v>-2</v>
      </c>
      <c r="E22" s="11">
        <f t="shared" si="2"/>
        <v>381</v>
      </c>
      <c r="F22" s="11">
        <f t="shared" si="2"/>
        <v>-251</v>
      </c>
      <c r="G22" s="13">
        <f t="shared" si="1"/>
        <v>135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9CB66-583F-480A-A1D2-B61C93164224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37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79258</v>
      </c>
      <c r="D5" s="5">
        <v>79336</v>
      </c>
      <c r="E5" s="6">
        <f t="shared" ref="E5:E12" si="0">C5-D5</f>
        <v>-78</v>
      </c>
      <c r="F5" s="42">
        <f>C5+C6</f>
        <v>85887</v>
      </c>
      <c r="G5" s="44">
        <f>F5-D5-D6</f>
        <v>-77</v>
      </c>
    </row>
    <row r="6" spans="1:7" ht="24" customHeight="1">
      <c r="A6" s="37"/>
      <c r="B6" s="4" t="s">
        <v>2</v>
      </c>
      <c r="C6" s="5">
        <v>6629</v>
      </c>
      <c r="D6" s="5">
        <v>6628</v>
      </c>
      <c r="E6" s="6">
        <f t="shared" si="0"/>
        <v>1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78224</v>
      </c>
      <c r="D7" s="5">
        <v>78288</v>
      </c>
      <c r="E7" s="6">
        <f t="shared" si="0"/>
        <v>-64</v>
      </c>
      <c r="F7" s="42">
        <f>C7+C8</f>
        <v>83629</v>
      </c>
      <c r="G7" s="44">
        <f>F7-D7-D8</f>
        <v>-64</v>
      </c>
    </row>
    <row r="8" spans="1:7" ht="24" customHeight="1">
      <c r="A8" s="37"/>
      <c r="B8" s="4" t="s">
        <v>2</v>
      </c>
      <c r="C8" s="5">
        <v>5405</v>
      </c>
      <c r="D8" s="5">
        <v>5405</v>
      </c>
      <c r="E8" s="6">
        <f t="shared" si="0"/>
        <v>0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157482</v>
      </c>
      <c r="D9" s="7">
        <v>157624</v>
      </c>
      <c r="E9" s="6">
        <f t="shared" si="0"/>
        <v>-142</v>
      </c>
      <c r="F9" s="42">
        <f>C9+C10</f>
        <v>169516</v>
      </c>
      <c r="G9" s="44">
        <f>F9-D9-D10</f>
        <v>-141</v>
      </c>
    </row>
    <row r="10" spans="1:7" ht="24" customHeight="1">
      <c r="A10" s="37"/>
      <c r="B10" s="4" t="s">
        <v>2</v>
      </c>
      <c r="C10" s="7">
        <v>12034</v>
      </c>
      <c r="D10" s="7">
        <v>12033</v>
      </c>
      <c r="E10" s="6">
        <f t="shared" si="0"/>
        <v>1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62636</v>
      </c>
      <c r="D11" s="7">
        <v>62611</v>
      </c>
      <c r="E11" s="6">
        <f t="shared" si="0"/>
        <v>25</v>
      </c>
      <c r="F11" s="42">
        <f>C11+C12</f>
        <v>68948</v>
      </c>
      <c r="G11" s="44">
        <f>F11-D11-D12</f>
        <v>13</v>
      </c>
    </row>
    <row r="12" spans="1:7" ht="24" customHeight="1">
      <c r="A12" s="37"/>
      <c r="B12" s="4" t="s">
        <v>2</v>
      </c>
      <c r="C12" s="7">
        <v>6312</v>
      </c>
      <c r="D12" s="7">
        <v>6324</v>
      </c>
      <c r="E12" s="6">
        <f t="shared" si="0"/>
        <v>-12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39</v>
      </c>
      <c r="D17" s="12">
        <v>-112</v>
      </c>
      <c r="E17" s="12">
        <v>197</v>
      </c>
      <c r="F17" s="12">
        <v>-202</v>
      </c>
      <c r="G17" s="13">
        <f t="shared" ref="G17:G22" si="1">SUM(C17:F17)</f>
        <v>-78</v>
      </c>
    </row>
    <row r="18" spans="1:7" ht="21" customHeight="1">
      <c r="A18" s="37"/>
      <c r="B18" s="4" t="s">
        <v>2</v>
      </c>
      <c r="C18" s="11">
        <v>7</v>
      </c>
      <c r="D18" s="12">
        <v>-1</v>
      </c>
      <c r="E18" s="12">
        <v>147</v>
      </c>
      <c r="F18" s="12">
        <v>-152</v>
      </c>
      <c r="G18" s="13">
        <f t="shared" si="1"/>
        <v>1</v>
      </c>
    </row>
    <row r="19" spans="1:7" ht="21" customHeight="1">
      <c r="A19" s="37" t="s">
        <v>9</v>
      </c>
      <c r="B19" s="4" t="s">
        <v>1</v>
      </c>
      <c r="C19" s="11">
        <v>34</v>
      </c>
      <c r="D19" s="12">
        <v>-99</v>
      </c>
      <c r="E19" s="12">
        <v>134</v>
      </c>
      <c r="F19" s="12">
        <v>-133</v>
      </c>
      <c r="G19" s="13">
        <f t="shared" si="1"/>
        <v>-64</v>
      </c>
    </row>
    <row r="20" spans="1:7" ht="21" customHeight="1">
      <c r="A20" s="37"/>
      <c r="B20" s="4" t="s">
        <v>2</v>
      </c>
      <c r="C20" s="11">
        <v>7</v>
      </c>
      <c r="D20" s="12">
        <v>0</v>
      </c>
      <c r="E20" s="12">
        <v>92</v>
      </c>
      <c r="F20" s="12">
        <v>-99</v>
      </c>
      <c r="G20" s="13">
        <f t="shared" si="1"/>
        <v>0</v>
      </c>
    </row>
    <row r="21" spans="1:7" ht="21" customHeight="1">
      <c r="A21" s="37" t="s">
        <v>10</v>
      </c>
      <c r="B21" s="4" t="s">
        <v>1</v>
      </c>
      <c r="C21" s="11">
        <f>SUM(C17+C19)</f>
        <v>73</v>
      </c>
      <c r="D21" s="12">
        <f t="shared" ref="D21:F22" si="2">SUM(D17+D19)</f>
        <v>-211</v>
      </c>
      <c r="E21" s="12">
        <f t="shared" si="2"/>
        <v>331</v>
      </c>
      <c r="F21" s="12">
        <f t="shared" si="2"/>
        <v>-335</v>
      </c>
      <c r="G21" s="13">
        <f t="shared" si="1"/>
        <v>-142</v>
      </c>
    </row>
    <row r="22" spans="1:7" ht="21" customHeight="1">
      <c r="A22" s="37"/>
      <c r="B22" s="4" t="s">
        <v>2</v>
      </c>
      <c r="C22" s="11">
        <f>SUM(C18+C20)</f>
        <v>14</v>
      </c>
      <c r="D22" s="12">
        <f t="shared" si="2"/>
        <v>-1</v>
      </c>
      <c r="E22" s="12">
        <f t="shared" si="2"/>
        <v>239</v>
      </c>
      <c r="F22" s="12">
        <f t="shared" si="2"/>
        <v>-251</v>
      </c>
      <c r="G22" s="13">
        <f t="shared" si="1"/>
        <v>1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98425196850393704" right="0.59055118110236227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C893-821D-490B-820F-B33F6EC4BF40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38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79128</v>
      </c>
      <c r="D5" s="5">
        <v>79258</v>
      </c>
      <c r="E5" s="6">
        <f t="shared" ref="E5:E12" si="0">C5-D5</f>
        <v>-130</v>
      </c>
      <c r="F5" s="42">
        <f>C5+C6</f>
        <v>85808</v>
      </c>
      <c r="G5" s="44">
        <f>F5-D5-D6</f>
        <v>-79</v>
      </c>
    </row>
    <row r="6" spans="1:7" ht="24" customHeight="1">
      <c r="A6" s="37"/>
      <c r="B6" s="4" t="s">
        <v>2</v>
      </c>
      <c r="C6" s="5">
        <v>6680</v>
      </c>
      <c r="D6" s="5">
        <v>6629</v>
      </c>
      <c r="E6" s="6">
        <f t="shared" si="0"/>
        <v>51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78119</v>
      </c>
      <c r="D7" s="5">
        <v>78224</v>
      </c>
      <c r="E7" s="6">
        <f t="shared" si="0"/>
        <v>-105</v>
      </c>
      <c r="F7" s="42">
        <f>C7+C8</f>
        <v>83592</v>
      </c>
      <c r="G7" s="44">
        <f>F7-D7-D8</f>
        <v>-37</v>
      </c>
    </row>
    <row r="8" spans="1:7" ht="24" customHeight="1">
      <c r="A8" s="37"/>
      <c r="B8" s="4" t="s">
        <v>2</v>
      </c>
      <c r="C8" s="5">
        <v>5473</v>
      </c>
      <c r="D8" s="5">
        <v>5405</v>
      </c>
      <c r="E8" s="6">
        <f t="shared" si="0"/>
        <v>68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157247</v>
      </c>
      <c r="D9" s="7">
        <v>157482</v>
      </c>
      <c r="E9" s="6">
        <f t="shared" si="0"/>
        <v>-235</v>
      </c>
      <c r="F9" s="42">
        <f>C9+C10</f>
        <v>169400</v>
      </c>
      <c r="G9" s="44">
        <f>F9-D9-D10</f>
        <v>-116</v>
      </c>
    </row>
    <row r="10" spans="1:7" ht="24" customHeight="1">
      <c r="A10" s="37"/>
      <c r="B10" s="4" t="s">
        <v>2</v>
      </c>
      <c r="C10" s="7">
        <v>12153</v>
      </c>
      <c r="D10" s="7">
        <v>12034</v>
      </c>
      <c r="E10" s="6">
        <f t="shared" si="0"/>
        <v>119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62623</v>
      </c>
      <c r="D11" s="7">
        <v>62636</v>
      </c>
      <c r="E11" s="6">
        <f t="shared" si="0"/>
        <v>-13</v>
      </c>
      <c r="F11" s="42">
        <f>C11+C12</f>
        <v>69006</v>
      </c>
      <c r="G11" s="44">
        <f>F11-D11-D12</f>
        <v>58</v>
      </c>
    </row>
    <row r="12" spans="1:7" ht="24" customHeight="1">
      <c r="A12" s="37"/>
      <c r="B12" s="4" t="s">
        <v>2</v>
      </c>
      <c r="C12" s="7">
        <v>6383</v>
      </c>
      <c r="D12" s="7">
        <v>6312</v>
      </c>
      <c r="E12" s="6">
        <f t="shared" si="0"/>
        <v>71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38</v>
      </c>
      <c r="D17" s="12">
        <v>-126</v>
      </c>
      <c r="E17" s="12">
        <v>131</v>
      </c>
      <c r="F17" s="12">
        <v>-173</v>
      </c>
      <c r="G17" s="13">
        <f t="shared" ref="G17:G22" si="1">SUM(C17:F17)</f>
        <v>-130</v>
      </c>
    </row>
    <row r="18" spans="1:7" ht="21" customHeight="1">
      <c r="A18" s="37"/>
      <c r="B18" s="4" t="s">
        <v>2</v>
      </c>
      <c r="C18" s="11">
        <v>5</v>
      </c>
      <c r="D18" s="12">
        <v>0</v>
      </c>
      <c r="E18" s="12">
        <v>178</v>
      </c>
      <c r="F18" s="12">
        <v>-132</v>
      </c>
      <c r="G18" s="13">
        <f t="shared" si="1"/>
        <v>51</v>
      </c>
    </row>
    <row r="19" spans="1:7" ht="21" customHeight="1">
      <c r="A19" s="37" t="s">
        <v>9</v>
      </c>
      <c r="B19" s="4" t="s">
        <v>1</v>
      </c>
      <c r="C19" s="11">
        <v>28</v>
      </c>
      <c r="D19" s="12">
        <v>-93</v>
      </c>
      <c r="E19" s="12">
        <v>96</v>
      </c>
      <c r="F19" s="12">
        <v>-136</v>
      </c>
      <c r="G19" s="13">
        <f t="shared" si="1"/>
        <v>-105</v>
      </c>
    </row>
    <row r="20" spans="1:7" ht="21" customHeight="1">
      <c r="A20" s="37"/>
      <c r="B20" s="4" t="s">
        <v>2</v>
      </c>
      <c r="C20" s="11">
        <v>12</v>
      </c>
      <c r="D20" s="12">
        <v>0</v>
      </c>
      <c r="E20" s="12">
        <v>116</v>
      </c>
      <c r="F20" s="12">
        <v>-60</v>
      </c>
      <c r="G20" s="13">
        <f t="shared" si="1"/>
        <v>68</v>
      </c>
    </row>
    <row r="21" spans="1:7" ht="21" customHeight="1">
      <c r="A21" s="37" t="s">
        <v>10</v>
      </c>
      <c r="B21" s="4" t="s">
        <v>1</v>
      </c>
      <c r="C21" s="11">
        <f>SUM(C17+C19)</f>
        <v>66</v>
      </c>
      <c r="D21" s="12">
        <f t="shared" ref="D21:F22" si="2">SUM(D17+D19)</f>
        <v>-219</v>
      </c>
      <c r="E21" s="12">
        <f t="shared" si="2"/>
        <v>227</v>
      </c>
      <c r="F21" s="12">
        <f t="shared" si="2"/>
        <v>-309</v>
      </c>
      <c r="G21" s="13">
        <f t="shared" si="1"/>
        <v>-235</v>
      </c>
    </row>
    <row r="22" spans="1:7" ht="21" customHeight="1">
      <c r="A22" s="37"/>
      <c r="B22" s="4" t="s">
        <v>2</v>
      </c>
      <c r="C22" s="11">
        <f>SUM(C18+C20)</f>
        <v>17</v>
      </c>
      <c r="D22" s="12">
        <f t="shared" si="2"/>
        <v>0</v>
      </c>
      <c r="E22" s="12">
        <f t="shared" si="2"/>
        <v>294</v>
      </c>
      <c r="F22" s="12">
        <f t="shared" si="2"/>
        <v>-192</v>
      </c>
      <c r="G22" s="13">
        <f t="shared" si="1"/>
        <v>119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98425196850393704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922E-20EA-43CC-80D3-8334ED7E2D33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39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79048</v>
      </c>
      <c r="D5" s="5">
        <v>79128</v>
      </c>
      <c r="E5" s="6">
        <f t="shared" ref="E5:E12" si="0">C5-D5</f>
        <v>-80</v>
      </c>
      <c r="F5" s="42">
        <f>C5+C6</f>
        <v>85805</v>
      </c>
      <c r="G5" s="44">
        <f>F5-D5-D6</f>
        <v>-3</v>
      </c>
    </row>
    <row r="6" spans="1:7" ht="24" customHeight="1">
      <c r="A6" s="37"/>
      <c r="B6" s="4" t="s">
        <v>2</v>
      </c>
      <c r="C6" s="5">
        <v>6757</v>
      </c>
      <c r="D6" s="5">
        <v>6680</v>
      </c>
      <c r="E6" s="6">
        <f t="shared" si="0"/>
        <v>77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78031</v>
      </c>
      <c r="D7" s="5">
        <v>78119</v>
      </c>
      <c r="E7" s="6">
        <f t="shared" si="0"/>
        <v>-88</v>
      </c>
      <c r="F7" s="42">
        <f>C7+C8</f>
        <v>83557</v>
      </c>
      <c r="G7" s="44">
        <f>F7-D7-D8</f>
        <v>-35</v>
      </c>
    </row>
    <row r="8" spans="1:7" ht="24" customHeight="1">
      <c r="A8" s="37"/>
      <c r="B8" s="4" t="s">
        <v>2</v>
      </c>
      <c r="C8" s="5">
        <v>5526</v>
      </c>
      <c r="D8" s="5">
        <v>5473</v>
      </c>
      <c r="E8" s="6">
        <f t="shared" si="0"/>
        <v>53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157079</v>
      </c>
      <c r="D9" s="5">
        <v>157247</v>
      </c>
      <c r="E9" s="6">
        <f t="shared" si="0"/>
        <v>-168</v>
      </c>
      <c r="F9" s="42">
        <f>C9+C10</f>
        <v>169362</v>
      </c>
      <c r="G9" s="44">
        <f>F9-D9-D10</f>
        <v>-38</v>
      </c>
    </row>
    <row r="10" spans="1:7" ht="24" customHeight="1">
      <c r="A10" s="37"/>
      <c r="B10" s="4" t="s">
        <v>2</v>
      </c>
      <c r="C10" s="7">
        <v>12283</v>
      </c>
      <c r="D10" s="5">
        <v>12153</v>
      </c>
      <c r="E10" s="6">
        <f t="shared" si="0"/>
        <v>130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62652</v>
      </c>
      <c r="D11" s="5">
        <v>62623</v>
      </c>
      <c r="E11" s="6">
        <f t="shared" si="0"/>
        <v>29</v>
      </c>
      <c r="F11" s="42">
        <f>C11+C12</f>
        <v>69125</v>
      </c>
      <c r="G11" s="44">
        <f>F11-D11-D12</f>
        <v>119</v>
      </c>
    </row>
    <row r="12" spans="1:7" ht="24" customHeight="1">
      <c r="A12" s="37"/>
      <c r="B12" s="4" t="s">
        <v>2</v>
      </c>
      <c r="C12" s="7">
        <v>6473</v>
      </c>
      <c r="D12" s="5">
        <v>6383</v>
      </c>
      <c r="E12" s="6">
        <f t="shared" si="0"/>
        <v>90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17" t="s">
        <v>1</v>
      </c>
      <c r="C17" s="11">
        <v>30</v>
      </c>
      <c r="D17" s="12">
        <v>-85</v>
      </c>
      <c r="E17" s="12">
        <v>155</v>
      </c>
      <c r="F17" s="12">
        <v>-180</v>
      </c>
      <c r="G17" s="13">
        <f t="shared" ref="G17:G22" si="1">SUM(C17:F17)</f>
        <v>-80</v>
      </c>
    </row>
    <row r="18" spans="1:7" ht="21" customHeight="1">
      <c r="A18" s="37"/>
      <c r="B18" s="17" t="s">
        <v>2</v>
      </c>
      <c r="C18" s="11">
        <v>4</v>
      </c>
      <c r="D18" s="12">
        <v>-1</v>
      </c>
      <c r="E18" s="12">
        <v>199</v>
      </c>
      <c r="F18" s="12">
        <v>-125</v>
      </c>
      <c r="G18" s="13">
        <f t="shared" si="1"/>
        <v>77</v>
      </c>
    </row>
    <row r="19" spans="1:7" ht="21" customHeight="1">
      <c r="A19" s="37" t="s">
        <v>9</v>
      </c>
      <c r="B19" s="17" t="s">
        <v>1</v>
      </c>
      <c r="C19" s="11">
        <v>24</v>
      </c>
      <c r="D19" s="12">
        <v>-91</v>
      </c>
      <c r="E19" s="12">
        <v>127</v>
      </c>
      <c r="F19" s="12">
        <v>-148</v>
      </c>
      <c r="G19" s="13">
        <f t="shared" si="1"/>
        <v>-88</v>
      </c>
    </row>
    <row r="20" spans="1:7" ht="21" customHeight="1">
      <c r="A20" s="37"/>
      <c r="B20" s="17" t="s">
        <v>2</v>
      </c>
      <c r="C20" s="11">
        <v>5</v>
      </c>
      <c r="D20" s="12">
        <v>-1</v>
      </c>
      <c r="E20" s="12">
        <v>108</v>
      </c>
      <c r="F20" s="12">
        <v>-59</v>
      </c>
      <c r="G20" s="13">
        <f t="shared" si="1"/>
        <v>53</v>
      </c>
    </row>
    <row r="21" spans="1:7" ht="21" customHeight="1">
      <c r="A21" s="37" t="s">
        <v>10</v>
      </c>
      <c r="B21" s="17" t="s">
        <v>1</v>
      </c>
      <c r="C21" s="11">
        <f>SUM(C17+C19)</f>
        <v>54</v>
      </c>
      <c r="D21" s="12">
        <f t="shared" ref="D21:F22" si="2">SUM(D17+D19)</f>
        <v>-176</v>
      </c>
      <c r="E21" s="12">
        <f t="shared" si="2"/>
        <v>282</v>
      </c>
      <c r="F21" s="12">
        <f t="shared" si="2"/>
        <v>-328</v>
      </c>
      <c r="G21" s="13">
        <f t="shared" si="1"/>
        <v>-168</v>
      </c>
    </row>
    <row r="22" spans="1:7" ht="21" customHeight="1">
      <c r="A22" s="37"/>
      <c r="B22" s="17" t="s">
        <v>2</v>
      </c>
      <c r="C22" s="11">
        <f>SUM(C18+C20)</f>
        <v>9</v>
      </c>
      <c r="D22" s="12">
        <f t="shared" si="2"/>
        <v>-2</v>
      </c>
      <c r="E22" s="12">
        <f t="shared" si="2"/>
        <v>307</v>
      </c>
      <c r="F22" s="12">
        <f t="shared" si="2"/>
        <v>-184</v>
      </c>
      <c r="G22" s="13">
        <f t="shared" si="1"/>
        <v>130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9D2E-DE2C-481D-81C3-A534728A2908}">
  <dimension ref="A2:K17"/>
  <sheetViews>
    <sheetView workbookViewId="0">
      <selection activeCell="B5" sqref="B5"/>
    </sheetView>
  </sheetViews>
  <sheetFormatPr defaultRowHeight="13.5"/>
  <cols>
    <col min="1" max="1" width="8.75" style="20" customWidth="1"/>
    <col min="2" max="11" width="10" style="20" customWidth="1"/>
    <col min="12" max="256" width="9" style="20"/>
    <col min="257" max="257" width="8.75" style="20" customWidth="1"/>
    <col min="258" max="267" width="10" style="20" customWidth="1"/>
    <col min="268" max="512" width="9" style="20"/>
    <col min="513" max="513" width="8.75" style="20" customWidth="1"/>
    <col min="514" max="523" width="10" style="20" customWidth="1"/>
    <col min="524" max="768" width="9" style="20"/>
    <col min="769" max="769" width="8.75" style="20" customWidth="1"/>
    <col min="770" max="779" width="10" style="20" customWidth="1"/>
    <col min="780" max="1024" width="9" style="20"/>
    <col min="1025" max="1025" width="8.75" style="20" customWidth="1"/>
    <col min="1026" max="1035" width="10" style="20" customWidth="1"/>
    <col min="1036" max="1280" width="9" style="20"/>
    <col min="1281" max="1281" width="8.75" style="20" customWidth="1"/>
    <col min="1282" max="1291" width="10" style="20" customWidth="1"/>
    <col min="1292" max="1536" width="9" style="20"/>
    <col min="1537" max="1537" width="8.75" style="20" customWidth="1"/>
    <col min="1538" max="1547" width="10" style="20" customWidth="1"/>
    <col min="1548" max="1792" width="9" style="20"/>
    <col min="1793" max="1793" width="8.75" style="20" customWidth="1"/>
    <col min="1794" max="1803" width="10" style="20" customWidth="1"/>
    <col min="1804" max="2048" width="9" style="20"/>
    <col min="2049" max="2049" width="8.75" style="20" customWidth="1"/>
    <col min="2050" max="2059" width="10" style="20" customWidth="1"/>
    <col min="2060" max="2304" width="9" style="20"/>
    <col min="2305" max="2305" width="8.75" style="20" customWidth="1"/>
    <col min="2306" max="2315" width="10" style="20" customWidth="1"/>
    <col min="2316" max="2560" width="9" style="20"/>
    <col min="2561" max="2561" width="8.75" style="20" customWidth="1"/>
    <col min="2562" max="2571" width="10" style="20" customWidth="1"/>
    <col min="2572" max="2816" width="9" style="20"/>
    <col min="2817" max="2817" width="8.75" style="20" customWidth="1"/>
    <col min="2818" max="2827" width="10" style="20" customWidth="1"/>
    <col min="2828" max="3072" width="9" style="20"/>
    <col min="3073" max="3073" width="8.75" style="20" customWidth="1"/>
    <col min="3074" max="3083" width="10" style="20" customWidth="1"/>
    <col min="3084" max="3328" width="9" style="20"/>
    <col min="3329" max="3329" width="8.75" style="20" customWidth="1"/>
    <col min="3330" max="3339" width="10" style="20" customWidth="1"/>
    <col min="3340" max="3584" width="9" style="20"/>
    <col min="3585" max="3585" width="8.75" style="20" customWidth="1"/>
    <col min="3586" max="3595" width="10" style="20" customWidth="1"/>
    <col min="3596" max="3840" width="9" style="20"/>
    <col min="3841" max="3841" width="8.75" style="20" customWidth="1"/>
    <col min="3842" max="3851" width="10" style="20" customWidth="1"/>
    <col min="3852" max="4096" width="9" style="20"/>
    <col min="4097" max="4097" width="8.75" style="20" customWidth="1"/>
    <col min="4098" max="4107" width="10" style="20" customWidth="1"/>
    <col min="4108" max="4352" width="9" style="20"/>
    <col min="4353" max="4353" width="8.75" style="20" customWidth="1"/>
    <col min="4354" max="4363" width="10" style="20" customWidth="1"/>
    <col min="4364" max="4608" width="9" style="20"/>
    <col min="4609" max="4609" width="8.75" style="20" customWidth="1"/>
    <col min="4610" max="4619" width="10" style="20" customWidth="1"/>
    <col min="4620" max="4864" width="9" style="20"/>
    <col min="4865" max="4865" width="8.75" style="20" customWidth="1"/>
    <col min="4866" max="4875" width="10" style="20" customWidth="1"/>
    <col min="4876" max="5120" width="9" style="20"/>
    <col min="5121" max="5121" width="8.75" style="20" customWidth="1"/>
    <col min="5122" max="5131" width="10" style="20" customWidth="1"/>
    <col min="5132" max="5376" width="9" style="20"/>
    <col min="5377" max="5377" width="8.75" style="20" customWidth="1"/>
    <col min="5378" max="5387" width="10" style="20" customWidth="1"/>
    <col min="5388" max="5632" width="9" style="20"/>
    <col min="5633" max="5633" width="8.75" style="20" customWidth="1"/>
    <col min="5634" max="5643" width="10" style="20" customWidth="1"/>
    <col min="5644" max="5888" width="9" style="20"/>
    <col min="5889" max="5889" width="8.75" style="20" customWidth="1"/>
    <col min="5890" max="5899" width="10" style="20" customWidth="1"/>
    <col min="5900" max="6144" width="9" style="20"/>
    <col min="6145" max="6145" width="8.75" style="20" customWidth="1"/>
    <col min="6146" max="6155" width="10" style="20" customWidth="1"/>
    <col min="6156" max="6400" width="9" style="20"/>
    <col min="6401" max="6401" width="8.75" style="20" customWidth="1"/>
    <col min="6402" max="6411" width="10" style="20" customWidth="1"/>
    <col min="6412" max="6656" width="9" style="20"/>
    <col min="6657" max="6657" width="8.75" style="20" customWidth="1"/>
    <col min="6658" max="6667" width="10" style="20" customWidth="1"/>
    <col min="6668" max="6912" width="9" style="20"/>
    <col min="6913" max="6913" width="8.75" style="20" customWidth="1"/>
    <col min="6914" max="6923" width="10" style="20" customWidth="1"/>
    <col min="6924" max="7168" width="9" style="20"/>
    <col min="7169" max="7169" width="8.75" style="20" customWidth="1"/>
    <col min="7170" max="7179" width="10" style="20" customWidth="1"/>
    <col min="7180" max="7424" width="9" style="20"/>
    <col min="7425" max="7425" width="8.75" style="20" customWidth="1"/>
    <col min="7426" max="7435" width="10" style="20" customWidth="1"/>
    <col min="7436" max="7680" width="9" style="20"/>
    <col min="7681" max="7681" width="8.75" style="20" customWidth="1"/>
    <col min="7682" max="7691" width="10" style="20" customWidth="1"/>
    <col min="7692" max="7936" width="9" style="20"/>
    <col min="7937" max="7937" width="8.75" style="20" customWidth="1"/>
    <col min="7938" max="7947" width="10" style="20" customWidth="1"/>
    <col min="7948" max="8192" width="9" style="20"/>
    <col min="8193" max="8193" width="8.75" style="20" customWidth="1"/>
    <col min="8194" max="8203" width="10" style="20" customWidth="1"/>
    <col min="8204" max="8448" width="9" style="20"/>
    <col min="8449" max="8449" width="8.75" style="20" customWidth="1"/>
    <col min="8450" max="8459" width="10" style="20" customWidth="1"/>
    <col min="8460" max="8704" width="9" style="20"/>
    <col min="8705" max="8705" width="8.75" style="20" customWidth="1"/>
    <col min="8706" max="8715" width="10" style="20" customWidth="1"/>
    <col min="8716" max="8960" width="9" style="20"/>
    <col min="8961" max="8961" width="8.75" style="20" customWidth="1"/>
    <col min="8962" max="8971" width="10" style="20" customWidth="1"/>
    <col min="8972" max="9216" width="9" style="20"/>
    <col min="9217" max="9217" width="8.75" style="20" customWidth="1"/>
    <col min="9218" max="9227" width="10" style="20" customWidth="1"/>
    <col min="9228" max="9472" width="9" style="20"/>
    <col min="9473" max="9473" width="8.75" style="20" customWidth="1"/>
    <col min="9474" max="9483" width="10" style="20" customWidth="1"/>
    <col min="9484" max="9728" width="9" style="20"/>
    <col min="9729" max="9729" width="8.75" style="20" customWidth="1"/>
    <col min="9730" max="9739" width="10" style="20" customWidth="1"/>
    <col min="9740" max="9984" width="9" style="20"/>
    <col min="9985" max="9985" width="8.75" style="20" customWidth="1"/>
    <col min="9986" max="9995" width="10" style="20" customWidth="1"/>
    <col min="9996" max="10240" width="9" style="20"/>
    <col min="10241" max="10241" width="8.75" style="20" customWidth="1"/>
    <col min="10242" max="10251" width="10" style="20" customWidth="1"/>
    <col min="10252" max="10496" width="9" style="20"/>
    <col min="10497" max="10497" width="8.75" style="20" customWidth="1"/>
    <col min="10498" max="10507" width="10" style="20" customWidth="1"/>
    <col min="10508" max="10752" width="9" style="20"/>
    <col min="10753" max="10753" width="8.75" style="20" customWidth="1"/>
    <col min="10754" max="10763" width="10" style="20" customWidth="1"/>
    <col min="10764" max="11008" width="9" style="20"/>
    <col min="11009" max="11009" width="8.75" style="20" customWidth="1"/>
    <col min="11010" max="11019" width="10" style="20" customWidth="1"/>
    <col min="11020" max="11264" width="9" style="20"/>
    <col min="11265" max="11265" width="8.75" style="20" customWidth="1"/>
    <col min="11266" max="11275" width="10" style="20" customWidth="1"/>
    <col min="11276" max="11520" width="9" style="20"/>
    <col min="11521" max="11521" width="8.75" style="20" customWidth="1"/>
    <col min="11522" max="11531" width="10" style="20" customWidth="1"/>
    <col min="11532" max="11776" width="9" style="20"/>
    <col min="11777" max="11777" width="8.75" style="20" customWidth="1"/>
    <col min="11778" max="11787" width="10" style="20" customWidth="1"/>
    <col min="11788" max="12032" width="9" style="20"/>
    <col min="12033" max="12033" width="8.75" style="20" customWidth="1"/>
    <col min="12034" max="12043" width="10" style="20" customWidth="1"/>
    <col min="12044" max="12288" width="9" style="20"/>
    <col min="12289" max="12289" width="8.75" style="20" customWidth="1"/>
    <col min="12290" max="12299" width="10" style="20" customWidth="1"/>
    <col min="12300" max="12544" width="9" style="20"/>
    <col min="12545" max="12545" width="8.75" style="20" customWidth="1"/>
    <col min="12546" max="12555" width="10" style="20" customWidth="1"/>
    <col min="12556" max="12800" width="9" style="20"/>
    <col min="12801" max="12801" width="8.75" style="20" customWidth="1"/>
    <col min="12802" max="12811" width="10" style="20" customWidth="1"/>
    <col min="12812" max="13056" width="9" style="20"/>
    <col min="13057" max="13057" width="8.75" style="20" customWidth="1"/>
    <col min="13058" max="13067" width="10" style="20" customWidth="1"/>
    <col min="13068" max="13312" width="9" style="20"/>
    <col min="13313" max="13313" width="8.75" style="20" customWidth="1"/>
    <col min="13314" max="13323" width="10" style="20" customWidth="1"/>
    <col min="13324" max="13568" width="9" style="20"/>
    <col min="13569" max="13569" width="8.75" style="20" customWidth="1"/>
    <col min="13570" max="13579" width="10" style="20" customWidth="1"/>
    <col min="13580" max="13824" width="9" style="20"/>
    <col min="13825" max="13825" width="8.75" style="20" customWidth="1"/>
    <col min="13826" max="13835" width="10" style="20" customWidth="1"/>
    <col min="13836" max="14080" width="9" style="20"/>
    <col min="14081" max="14081" width="8.75" style="20" customWidth="1"/>
    <col min="14082" max="14091" width="10" style="20" customWidth="1"/>
    <col min="14092" max="14336" width="9" style="20"/>
    <col min="14337" max="14337" width="8.75" style="20" customWidth="1"/>
    <col min="14338" max="14347" width="10" style="20" customWidth="1"/>
    <col min="14348" max="14592" width="9" style="20"/>
    <col min="14593" max="14593" width="8.75" style="20" customWidth="1"/>
    <col min="14594" max="14603" width="10" style="20" customWidth="1"/>
    <col min="14604" max="14848" width="9" style="20"/>
    <col min="14849" max="14849" width="8.75" style="20" customWidth="1"/>
    <col min="14850" max="14859" width="10" style="20" customWidth="1"/>
    <col min="14860" max="15104" width="9" style="20"/>
    <col min="15105" max="15105" width="8.75" style="20" customWidth="1"/>
    <col min="15106" max="15115" width="10" style="20" customWidth="1"/>
    <col min="15116" max="15360" width="9" style="20"/>
    <col min="15361" max="15361" width="8.75" style="20" customWidth="1"/>
    <col min="15362" max="15371" width="10" style="20" customWidth="1"/>
    <col min="15372" max="15616" width="9" style="20"/>
    <col min="15617" max="15617" width="8.75" style="20" customWidth="1"/>
    <col min="15618" max="15627" width="10" style="20" customWidth="1"/>
    <col min="15628" max="15872" width="9" style="20"/>
    <col min="15873" max="15873" width="8.75" style="20" customWidth="1"/>
    <col min="15874" max="15883" width="10" style="20" customWidth="1"/>
    <col min="15884" max="16128" width="9" style="20"/>
    <col min="16129" max="16129" width="8.75" style="20" customWidth="1"/>
    <col min="16130" max="16139" width="10" style="20" customWidth="1"/>
    <col min="16140" max="16384" width="9" style="20"/>
  </cols>
  <sheetData>
    <row r="2" spans="1:11" ht="24.75" thickBot="1">
      <c r="A2" s="18" t="s">
        <v>40</v>
      </c>
      <c r="B2" s="18"/>
      <c r="C2" s="18"/>
      <c r="D2" s="18"/>
      <c r="E2" s="18"/>
      <c r="F2" s="18"/>
      <c r="G2" s="49"/>
      <c r="H2" s="49"/>
      <c r="I2" s="49"/>
      <c r="J2" s="49"/>
      <c r="K2" s="19"/>
    </row>
    <row r="3" spans="1:11" ht="17.25">
      <c r="A3" s="50" t="s">
        <v>20</v>
      </c>
      <c r="B3" s="52" t="s">
        <v>21</v>
      </c>
      <c r="C3" s="53"/>
      <c r="D3" s="54"/>
      <c r="E3" s="55" t="s">
        <v>22</v>
      </c>
      <c r="F3" s="56"/>
      <c r="G3" s="57" t="s">
        <v>23</v>
      </c>
      <c r="H3" s="55"/>
      <c r="I3" s="58" t="s">
        <v>11</v>
      </c>
      <c r="J3" s="59"/>
      <c r="K3" s="60"/>
    </row>
    <row r="4" spans="1:11" ht="17.25">
      <c r="A4" s="51"/>
      <c r="B4" s="21" t="s">
        <v>22</v>
      </c>
      <c r="C4" s="21" t="s">
        <v>24</v>
      </c>
      <c r="D4" s="21" t="s">
        <v>25</v>
      </c>
      <c r="E4" s="21" t="s">
        <v>8</v>
      </c>
      <c r="F4" s="22" t="s">
        <v>9</v>
      </c>
      <c r="G4" s="22" t="s">
        <v>8</v>
      </c>
      <c r="H4" s="23" t="s">
        <v>9</v>
      </c>
      <c r="I4" s="21" t="s">
        <v>26</v>
      </c>
      <c r="J4" s="24" t="s">
        <v>27</v>
      </c>
      <c r="K4" s="25" t="s">
        <v>25</v>
      </c>
    </row>
    <row r="5" spans="1:11" ht="18.75">
      <c r="A5" s="26">
        <v>4</v>
      </c>
      <c r="B5" s="27">
        <f t="shared" ref="B5:B16" si="0">SUM(E5,F5)</f>
        <v>156866</v>
      </c>
      <c r="C5" s="28">
        <f>SUM(H5,G5)</f>
        <v>12418</v>
      </c>
      <c r="D5" s="28">
        <f>SUM(B5:C5)</f>
        <v>169284</v>
      </c>
      <c r="E5" s="27">
        <f>'４月'!$C$5</f>
        <v>78941</v>
      </c>
      <c r="F5" s="9">
        <f>'４月'!$C$7</f>
        <v>77925</v>
      </c>
      <c r="G5" s="27">
        <f>'４月'!$C$6</f>
        <v>6854</v>
      </c>
      <c r="H5" s="27">
        <f>'４月'!$C$8</f>
        <v>5564</v>
      </c>
      <c r="I5" s="29">
        <f>'４月'!$C$11</f>
        <v>62824</v>
      </c>
      <c r="J5" s="30">
        <f>'４月'!$C$12</f>
        <v>6564</v>
      </c>
      <c r="K5" s="31">
        <f>SUM(I5:J5)</f>
        <v>69388</v>
      </c>
    </row>
    <row r="6" spans="1:11" ht="18.75">
      <c r="A6" s="26">
        <v>5</v>
      </c>
      <c r="B6" s="27">
        <f t="shared" si="0"/>
        <v>158332</v>
      </c>
      <c r="C6" s="28">
        <f t="shared" ref="C6:C16" si="1">SUM(H6,G6)</f>
        <v>11580</v>
      </c>
      <c r="D6" s="28">
        <f t="shared" ref="D6:D16" si="2">SUM(B6:C6)</f>
        <v>169912</v>
      </c>
      <c r="E6" s="27">
        <f>'５月'!$C$5</f>
        <v>79749</v>
      </c>
      <c r="F6" s="9">
        <f>'５月'!$C$7</f>
        <v>78583</v>
      </c>
      <c r="G6" s="27">
        <f>'５月'!$C$6</f>
        <v>6351</v>
      </c>
      <c r="H6" s="27">
        <f>'５月'!$C$8</f>
        <v>5229</v>
      </c>
      <c r="I6" s="29">
        <f>'５月'!$C$11</f>
        <v>62489</v>
      </c>
      <c r="J6" s="30">
        <f>'５月'!$C$12</f>
        <v>6086</v>
      </c>
      <c r="K6" s="31">
        <f t="shared" ref="K6:K16" si="3">SUM(I6:J6)</f>
        <v>68575</v>
      </c>
    </row>
    <row r="7" spans="1:11" ht="18.75">
      <c r="A7" s="26">
        <v>6</v>
      </c>
      <c r="B7" s="27">
        <f t="shared" si="0"/>
        <v>158218</v>
      </c>
      <c r="C7" s="28">
        <f t="shared" si="1"/>
        <v>11614</v>
      </c>
      <c r="D7" s="28">
        <f t="shared" si="2"/>
        <v>169832</v>
      </c>
      <c r="E7" s="27">
        <f>'６月'!$C$5</f>
        <v>79686</v>
      </c>
      <c r="F7" s="9">
        <f>'６月'!$C$7</f>
        <v>78532</v>
      </c>
      <c r="G7" s="27">
        <f>'６月'!$C$6</f>
        <v>6375</v>
      </c>
      <c r="H7" s="27">
        <f>'６月'!$C$8</f>
        <v>5239</v>
      </c>
      <c r="I7" s="29">
        <f>'６月'!$C$11</f>
        <v>62527</v>
      </c>
      <c r="J7" s="30">
        <f>'６月'!$C$12</f>
        <v>6098</v>
      </c>
      <c r="K7" s="31">
        <f t="shared" si="3"/>
        <v>68625</v>
      </c>
    </row>
    <row r="8" spans="1:11" ht="18.75">
      <c r="A8" s="26">
        <v>7</v>
      </c>
      <c r="B8" s="27">
        <f t="shared" si="0"/>
        <v>158068</v>
      </c>
      <c r="C8" s="28">
        <f t="shared" si="1"/>
        <v>11643</v>
      </c>
      <c r="D8" s="28">
        <f t="shared" si="2"/>
        <v>169711</v>
      </c>
      <c r="E8" s="27">
        <f>'７月'!$C$5</f>
        <v>79587</v>
      </c>
      <c r="F8" s="9">
        <f>'７月'!$C$7</f>
        <v>78481</v>
      </c>
      <c r="G8" s="27">
        <f>'７月'!$C$6</f>
        <v>6391</v>
      </c>
      <c r="H8" s="27">
        <f>'７月'!$C$8</f>
        <v>5252</v>
      </c>
      <c r="I8" s="29">
        <f>'７月'!$C$11</f>
        <v>62519</v>
      </c>
      <c r="J8" s="30">
        <f>'７月'!$C$12</f>
        <v>6106</v>
      </c>
      <c r="K8" s="31">
        <f t="shared" si="3"/>
        <v>68625</v>
      </c>
    </row>
    <row r="9" spans="1:11" ht="18.75">
      <c r="A9" s="26">
        <v>8</v>
      </c>
      <c r="B9" s="27">
        <f t="shared" si="0"/>
        <v>157970</v>
      </c>
      <c r="C9" s="28">
        <f t="shared" si="1"/>
        <v>11697</v>
      </c>
      <c r="D9" s="28">
        <f t="shared" si="2"/>
        <v>169667</v>
      </c>
      <c r="E9" s="27">
        <f>'８月'!$C$5</f>
        <v>79535</v>
      </c>
      <c r="F9" s="9">
        <f>'８月'!$C$7</f>
        <v>78435</v>
      </c>
      <c r="G9" s="27">
        <f>'８月'!$C$6</f>
        <v>6427</v>
      </c>
      <c r="H9" s="27">
        <f>'８月'!$C$8</f>
        <v>5270</v>
      </c>
      <c r="I9" s="29">
        <f>'８月'!$C$11</f>
        <v>62546</v>
      </c>
      <c r="J9" s="30">
        <f>'８月'!$C$12</f>
        <v>6149</v>
      </c>
      <c r="K9" s="31">
        <f t="shared" si="3"/>
        <v>68695</v>
      </c>
    </row>
    <row r="10" spans="1:11" ht="18.75">
      <c r="A10" s="26">
        <v>9</v>
      </c>
      <c r="B10" s="27">
        <f t="shared" si="0"/>
        <v>157842</v>
      </c>
      <c r="C10" s="28">
        <f t="shared" si="1"/>
        <v>11762</v>
      </c>
      <c r="D10" s="28">
        <f t="shared" si="2"/>
        <v>169604</v>
      </c>
      <c r="E10" s="27">
        <f>'９月'!$C$5</f>
        <v>79459</v>
      </c>
      <c r="F10" s="9">
        <f>'９月'!$C$7</f>
        <v>78383</v>
      </c>
      <c r="G10" s="27">
        <f>'９月'!$C$6</f>
        <v>6456</v>
      </c>
      <c r="H10" s="27">
        <f>'９月'!$C$8</f>
        <v>5306</v>
      </c>
      <c r="I10" s="29">
        <f>'９月'!$C$11</f>
        <v>62561</v>
      </c>
      <c r="J10" s="30">
        <f>'９月'!$C$12</f>
        <v>6183</v>
      </c>
      <c r="K10" s="31">
        <f t="shared" si="3"/>
        <v>68744</v>
      </c>
    </row>
    <row r="11" spans="1:11" ht="18.75">
      <c r="A11" s="26">
        <v>10</v>
      </c>
      <c r="B11" s="27">
        <f t="shared" si="0"/>
        <v>157759</v>
      </c>
      <c r="C11" s="28">
        <f t="shared" si="1"/>
        <v>11877</v>
      </c>
      <c r="D11" s="28">
        <f t="shared" si="2"/>
        <v>169636</v>
      </c>
      <c r="E11" s="27">
        <f>'１０月'!$C$5</f>
        <v>79416</v>
      </c>
      <c r="F11" s="9">
        <f>'１０月'!$C$7</f>
        <v>78343</v>
      </c>
      <c r="G11" s="27">
        <f>'１０月'!$C$6</f>
        <v>6529</v>
      </c>
      <c r="H11" s="27">
        <f>'１０月'!$C$8</f>
        <v>5348</v>
      </c>
      <c r="I11" s="29">
        <f>'１０月'!$C$11</f>
        <v>62561</v>
      </c>
      <c r="J11" s="30">
        <f>'１０月'!$C$12</f>
        <v>6259</v>
      </c>
      <c r="K11" s="31">
        <f t="shared" si="3"/>
        <v>68820</v>
      </c>
    </row>
    <row r="12" spans="1:11" ht="18.75">
      <c r="A12" s="26">
        <v>11</v>
      </c>
      <c r="B12" s="27">
        <f t="shared" si="0"/>
        <v>157722</v>
      </c>
      <c r="C12" s="28">
        <f t="shared" si="1"/>
        <v>11954</v>
      </c>
      <c r="D12" s="28">
        <f t="shared" si="2"/>
        <v>169676</v>
      </c>
      <c r="E12" s="27">
        <f>'１１月'!$C$5</f>
        <v>79383</v>
      </c>
      <c r="F12" s="9">
        <f>'１１月'!$C$7</f>
        <v>78339</v>
      </c>
      <c r="G12" s="27">
        <f>'１１月'!$C$6</f>
        <v>6578</v>
      </c>
      <c r="H12" s="27">
        <f>'１１月'!$C$8</f>
        <v>5376</v>
      </c>
      <c r="I12" s="29">
        <f>'１１月'!$C$11</f>
        <v>62604</v>
      </c>
      <c r="J12" s="30">
        <f>'１１月'!$C$12</f>
        <v>6288</v>
      </c>
      <c r="K12" s="31">
        <f t="shared" si="3"/>
        <v>68892</v>
      </c>
    </row>
    <row r="13" spans="1:11" ht="18.75">
      <c r="A13" s="26">
        <v>12</v>
      </c>
      <c r="B13" s="27">
        <f t="shared" si="0"/>
        <v>157624</v>
      </c>
      <c r="C13" s="28">
        <f t="shared" si="1"/>
        <v>12033</v>
      </c>
      <c r="D13" s="28">
        <f t="shared" si="2"/>
        <v>169657</v>
      </c>
      <c r="E13" s="27">
        <f>'１２月'!$C$5</f>
        <v>79336</v>
      </c>
      <c r="F13" s="9">
        <f>'１２月'!$C$7</f>
        <v>78288</v>
      </c>
      <c r="G13" s="27">
        <f>'１２月'!$C$6</f>
        <v>6628</v>
      </c>
      <c r="H13" s="27">
        <f>'１２月'!$C$8</f>
        <v>5405</v>
      </c>
      <c r="I13" s="29">
        <f>'１２月'!$C$11</f>
        <v>62611</v>
      </c>
      <c r="J13" s="30">
        <f>'１２月'!$C$12</f>
        <v>6324</v>
      </c>
      <c r="K13" s="31">
        <f t="shared" si="3"/>
        <v>68935</v>
      </c>
    </row>
    <row r="14" spans="1:11" ht="18.75">
      <c r="A14" s="26">
        <v>1</v>
      </c>
      <c r="B14" s="27">
        <f t="shared" si="0"/>
        <v>157482</v>
      </c>
      <c r="C14" s="28">
        <f t="shared" si="1"/>
        <v>12034</v>
      </c>
      <c r="D14" s="28">
        <f t="shared" si="2"/>
        <v>169516</v>
      </c>
      <c r="E14" s="27">
        <f>'１月'!$C$5</f>
        <v>79258</v>
      </c>
      <c r="F14" s="9">
        <f>'１月'!$C$7</f>
        <v>78224</v>
      </c>
      <c r="G14" s="27">
        <f>'１月'!$C$6</f>
        <v>6629</v>
      </c>
      <c r="H14" s="27">
        <f>'１月'!$C$8</f>
        <v>5405</v>
      </c>
      <c r="I14" s="29">
        <f>'１月'!$C$11</f>
        <v>62636</v>
      </c>
      <c r="J14" s="30">
        <f>'１月'!$C$12</f>
        <v>6312</v>
      </c>
      <c r="K14" s="31">
        <f t="shared" si="3"/>
        <v>68948</v>
      </c>
    </row>
    <row r="15" spans="1:11" ht="18.75">
      <c r="A15" s="26">
        <v>2</v>
      </c>
      <c r="B15" s="27">
        <f t="shared" si="0"/>
        <v>157282</v>
      </c>
      <c r="C15" s="28">
        <f t="shared" si="1"/>
        <v>12153</v>
      </c>
      <c r="D15" s="28">
        <f t="shared" si="2"/>
        <v>169435</v>
      </c>
      <c r="E15" s="27">
        <f>[1]Sheet1!$C$5</f>
        <v>79145</v>
      </c>
      <c r="F15" s="9">
        <f>[1]Sheet1!$C$7</f>
        <v>78137</v>
      </c>
      <c r="G15" s="27">
        <f>[1]Sheet1!$C$6</f>
        <v>6680</v>
      </c>
      <c r="H15" s="27">
        <f>[1]Sheet1!$C$8</f>
        <v>5473</v>
      </c>
      <c r="I15" s="29">
        <f>[1]Sheet1!$C$11</f>
        <v>62635</v>
      </c>
      <c r="J15" s="30">
        <f>[1]Sheet1!$C$12</f>
        <v>6383</v>
      </c>
      <c r="K15" s="31">
        <f t="shared" si="3"/>
        <v>69018</v>
      </c>
    </row>
    <row r="16" spans="1:11" ht="19.5" thickBot="1">
      <c r="A16" s="32">
        <v>3</v>
      </c>
      <c r="B16" s="33">
        <f t="shared" si="0"/>
        <v>157079</v>
      </c>
      <c r="C16" s="33">
        <f t="shared" si="1"/>
        <v>12283</v>
      </c>
      <c r="D16" s="33">
        <f t="shared" si="2"/>
        <v>169362</v>
      </c>
      <c r="E16" s="33">
        <f>'３月'!$C$5</f>
        <v>79048</v>
      </c>
      <c r="F16" s="34">
        <f>'３月'!$C$7</f>
        <v>78031</v>
      </c>
      <c r="G16" s="33">
        <f>'３月'!$C$6</f>
        <v>6757</v>
      </c>
      <c r="H16" s="33">
        <f>'３月'!$C$8</f>
        <v>5526</v>
      </c>
      <c r="I16" s="35">
        <f>'３月'!$C$11</f>
        <v>62652</v>
      </c>
      <c r="J16" s="35">
        <f>'３月'!$C$12</f>
        <v>6473</v>
      </c>
      <c r="K16" s="31">
        <f t="shared" si="3"/>
        <v>69125</v>
      </c>
    </row>
    <row r="17" spans="11:11">
      <c r="K17" s="36"/>
    </row>
  </sheetData>
  <mergeCells count="6">
    <mergeCell ref="G2:J2"/>
    <mergeCell ref="A3:A4"/>
    <mergeCell ref="B3:D3"/>
    <mergeCell ref="E3:F3"/>
    <mergeCell ref="G3:H3"/>
    <mergeCell ref="I3:K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B560-C4C7-48C0-AACE-FEA3FE38E09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0BD6-B9C4-4B72-BA0C-9AF7C9019E2F}">
  <dimension ref="A1:G22"/>
  <sheetViews>
    <sheetView view="pageBreakPreview" zoomScale="80" zoomScaleNormal="100" zoomScaleSheetLayoutView="8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29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79749</v>
      </c>
      <c r="D5" s="5">
        <v>79827</v>
      </c>
      <c r="E5" s="6">
        <f>C5-D5</f>
        <v>-78</v>
      </c>
      <c r="F5" s="42">
        <f>C5+C6</f>
        <v>86100</v>
      </c>
      <c r="G5" s="44">
        <f>F5-D5-D6</f>
        <v>-24</v>
      </c>
    </row>
    <row r="6" spans="1:7" ht="24" customHeight="1">
      <c r="A6" s="37"/>
      <c r="B6" s="4" t="s">
        <v>2</v>
      </c>
      <c r="C6" s="5">
        <v>6351</v>
      </c>
      <c r="D6" s="5">
        <v>6297</v>
      </c>
      <c r="E6" s="6">
        <f t="shared" ref="E6:E12" si="0">C6-D6</f>
        <v>54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78583</v>
      </c>
      <c r="D7" s="5">
        <v>78624</v>
      </c>
      <c r="E7" s="6">
        <f t="shared" si="0"/>
        <v>-41</v>
      </c>
      <c r="F7" s="42">
        <f>C7+C8</f>
        <v>83812</v>
      </c>
      <c r="G7" s="44">
        <f>F7-D7-D8</f>
        <v>14</v>
      </c>
    </row>
    <row r="8" spans="1:7" ht="24" customHeight="1">
      <c r="A8" s="37"/>
      <c r="B8" s="4" t="s">
        <v>2</v>
      </c>
      <c r="C8" s="5">
        <v>5229</v>
      </c>
      <c r="D8" s="5">
        <v>5174</v>
      </c>
      <c r="E8" s="6">
        <f t="shared" si="0"/>
        <v>55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158332</v>
      </c>
      <c r="D9" s="7">
        <v>158451</v>
      </c>
      <c r="E9" s="6">
        <f t="shared" si="0"/>
        <v>-119</v>
      </c>
      <c r="F9" s="42">
        <f>C9+C10</f>
        <v>169912</v>
      </c>
      <c r="G9" s="44">
        <f>F9-D9-D10</f>
        <v>-10</v>
      </c>
    </row>
    <row r="10" spans="1:7" ht="24" customHeight="1">
      <c r="A10" s="37"/>
      <c r="B10" s="4" t="s">
        <v>2</v>
      </c>
      <c r="C10" s="7">
        <v>11580</v>
      </c>
      <c r="D10" s="7">
        <v>11471</v>
      </c>
      <c r="E10" s="6">
        <f>C10-D10</f>
        <v>109</v>
      </c>
      <c r="F10" s="43"/>
      <c r="G10" s="45"/>
    </row>
    <row r="11" spans="1:7" ht="24" customHeight="1">
      <c r="A11" s="37" t="s">
        <v>11</v>
      </c>
      <c r="B11" s="4" t="s">
        <v>1</v>
      </c>
      <c r="C11" s="5">
        <v>62489</v>
      </c>
      <c r="D11" s="7">
        <v>62405</v>
      </c>
      <c r="E11" s="6">
        <f t="shared" si="0"/>
        <v>84</v>
      </c>
      <c r="F11" s="42">
        <f>C11+C12</f>
        <v>68575</v>
      </c>
      <c r="G11" s="44">
        <f>F11-D11-D12</f>
        <v>134</v>
      </c>
    </row>
    <row r="12" spans="1:7" ht="24" customHeight="1">
      <c r="A12" s="37"/>
      <c r="B12" s="4" t="s">
        <v>2</v>
      </c>
      <c r="C12" s="5">
        <v>6086</v>
      </c>
      <c r="D12" s="7">
        <v>6036</v>
      </c>
      <c r="E12" s="6">
        <f t="shared" si="0"/>
        <v>50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39</v>
      </c>
      <c r="D17" s="12">
        <v>-89</v>
      </c>
      <c r="E17" s="12">
        <v>212</v>
      </c>
      <c r="F17" s="12">
        <v>-240</v>
      </c>
      <c r="G17" s="13">
        <f t="shared" ref="G17:G22" si="1">SUM(C17:F17)</f>
        <v>-78</v>
      </c>
    </row>
    <row r="18" spans="1:7" ht="21" customHeight="1">
      <c r="A18" s="37"/>
      <c r="B18" s="4" t="s">
        <v>2</v>
      </c>
      <c r="C18" s="11">
        <v>6</v>
      </c>
      <c r="D18" s="12">
        <v>-1</v>
      </c>
      <c r="E18" s="12">
        <v>182</v>
      </c>
      <c r="F18" s="12">
        <v>-133</v>
      </c>
      <c r="G18" s="13">
        <f t="shared" si="1"/>
        <v>54</v>
      </c>
    </row>
    <row r="19" spans="1:7" ht="21" customHeight="1">
      <c r="A19" s="37" t="s">
        <v>9</v>
      </c>
      <c r="B19" s="4" t="s">
        <v>1</v>
      </c>
      <c r="C19" s="11">
        <v>42</v>
      </c>
      <c r="D19" s="12">
        <v>-90</v>
      </c>
      <c r="E19" s="12">
        <v>160</v>
      </c>
      <c r="F19" s="12">
        <v>-153</v>
      </c>
      <c r="G19" s="13">
        <f t="shared" si="1"/>
        <v>-41</v>
      </c>
    </row>
    <row r="20" spans="1:7" ht="21" customHeight="1">
      <c r="A20" s="37"/>
      <c r="B20" s="4" t="s">
        <v>2</v>
      </c>
      <c r="C20" s="11">
        <v>7</v>
      </c>
      <c r="D20" s="12">
        <v>0</v>
      </c>
      <c r="E20" s="12">
        <v>104</v>
      </c>
      <c r="F20" s="12">
        <v>-56</v>
      </c>
      <c r="G20" s="13">
        <f t="shared" si="1"/>
        <v>55</v>
      </c>
    </row>
    <row r="21" spans="1:7" ht="21" customHeight="1">
      <c r="A21" s="37" t="s">
        <v>10</v>
      </c>
      <c r="B21" s="4" t="s">
        <v>1</v>
      </c>
      <c r="C21" s="11">
        <f>SUM(C17+C19)</f>
        <v>81</v>
      </c>
      <c r="D21" s="12">
        <f t="shared" ref="D21:F22" si="2">SUM(D17+D19)</f>
        <v>-179</v>
      </c>
      <c r="E21" s="12">
        <f t="shared" si="2"/>
        <v>372</v>
      </c>
      <c r="F21" s="12">
        <f t="shared" si="2"/>
        <v>-393</v>
      </c>
      <c r="G21" s="13">
        <f t="shared" si="1"/>
        <v>-119</v>
      </c>
    </row>
    <row r="22" spans="1:7" ht="21" customHeight="1">
      <c r="A22" s="37"/>
      <c r="B22" s="4" t="s">
        <v>2</v>
      </c>
      <c r="C22" s="11">
        <f>SUM(C18+C20)</f>
        <v>13</v>
      </c>
      <c r="D22" s="12">
        <f t="shared" si="2"/>
        <v>-1</v>
      </c>
      <c r="E22" s="12">
        <f t="shared" si="2"/>
        <v>286</v>
      </c>
      <c r="F22" s="12">
        <f t="shared" si="2"/>
        <v>-189</v>
      </c>
      <c r="G22" s="13">
        <f t="shared" si="1"/>
        <v>109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horizontalDpi="4294967293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5FF8-CADD-477D-952C-399F37E20C31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8" width="9" style="1"/>
    <col min="9" max="9" width="9" style="1" customWidth="1"/>
    <col min="10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30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79686</v>
      </c>
      <c r="D5" s="14">
        <v>79749</v>
      </c>
      <c r="E5" s="6">
        <f t="shared" ref="E5:E12" si="0">C5-D5</f>
        <v>-63</v>
      </c>
      <c r="F5" s="42">
        <f>C5+C6</f>
        <v>86061</v>
      </c>
      <c r="G5" s="44">
        <f>F5-D5-D6</f>
        <v>-39</v>
      </c>
    </row>
    <row r="6" spans="1:7" ht="24" customHeight="1">
      <c r="A6" s="37"/>
      <c r="B6" s="4" t="s">
        <v>2</v>
      </c>
      <c r="C6" s="5">
        <v>6375</v>
      </c>
      <c r="D6" s="14">
        <v>6351</v>
      </c>
      <c r="E6" s="6">
        <f t="shared" si="0"/>
        <v>24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78532</v>
      </c>
      <c r="D7" s="14">
        <v>78583</v>
      </c>
      <c r="E7" s="6">
        <f t="shared" si="0"/>
        <v>-51</v>
      </c>
      <c r="F7" s="42">
        <f>C7+C8</f>
        <v>83771</v>
      </c>
      <c r="G7" s="44">
        <f>F7-D7-D8</f>
        <v>-41</v>
      </c>
    </row>
    <row r="8" spans="1:7" ht="24" customHeight="1">
      <c r="A8" s="37"/>
      <c r="B8" s="4" t="s">
        <v>2</v>
      </c>
      <c r="C8" s="5">
        <v>5239</v>
      </c>
      <c r="D8" s="14">
        <v>5229</v>
      </c>
      <c r="E8" s="6">
        <f t="shared" si="0"/>
        <v>10</v>
      </c>
      <c r="F8" s="43"/>
      <c r="G8" s="45"/>
    </row>
    <row r="9" spans="1:7" ht="24" customHeight="1">
      <c r="A9" s="37" t="s">
        <v>10</v>
      </c>
      <c r="B9" s="4" t="s">
        <v>1</v>
      </c>
      <c r="C9" s="5">
        <v>158218</v>
      </c>
      <c r="D9" s="14">
        <v>158332</v>
      </c>
      <c r="E9" s="6">
        <f t="shared" si="0"/>
        <v>-114</v>
      </c>
      <c r="F9" s="42">
        <f>C9+C10</f>
        <v>169832</v>
      </c>
      <c r="G9" s="44">
        <f>F9-D9-D10</f>
        <v>-80</v>
      </c>
    </row>
    <row r="10" spans="1:7" ht="24" customHeight="1">
      <c r="A10" s="37"/>
      <c r="B10" s="4" t="s">
        <v>2</v>
      </c>
      <c r="C10" s="5">
        <v>11614</v>
      </c>
      <c r="D10" s="14">
        <v>11580</v>
      </c>
      <c r="E10" s="6">
        <f t="shared" si="0"/>
        <v>34</v>
      </c>
      <c r="F10" s="43"/>
      <c r="G10" s="45"/>
    </row>
    <row r="11" spans="1:7" ht="24" customHeight="1">
      <c r="A11" s="37" t="s">
        <v>11</v>
      </c>
      <c r="B11" s="4" t="s">
        <v>1</v>
      </c>
      <c r="C11" s="5">
        <v>62527</v>
      </c>
      <c r="D11" s="14">
        <v>62489</v>
      </c>
      <c r="E11" s="6">
        <f t="shared" si="0"/>
        <v>38</v>
      </c>
      <c r="F11" s="42">
        <f>C11+C12</f>
        <v>68625</v>
      </c>
      <c r="G11" s="44">
        <f>F11-D11-D12</f>
        <v>50</v>
      </c>
    </row>
    <row r="12" spans="1:7" ht="24" customHeight="1">
      <c r="A12" s="37"/>
      <c r="B12" s="4" t="s">
        <v>2</v>
      </c>
      <c r="C12" s="5">
        <v>6098</v>
      </c>
      <c r="D12" s="14">
        <v>6086</v>
      </c>
      <c r="E12" s="6">
        <f t="shared" si="0"/>
        <v>12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38</v>
      </c>
      <c r="D17" s="12">
        <v>-84</v>
      </c>
      <c r="E17" s="12">
        <v>167</v>
      </c>
      <c r="F17" s="12">
        <v>-184</v>
      </c>
      <c r="G17" s="13">
        <f t="shared" ref="G17:G22" si="1">SUM(C17:F17)</f>
        <v>-63</v>
      </c>
    </row>
    <row r="18" spans="1:7" ht="21" customHeight="1">
      <c r="A18" s="37"/>
      <c r="B18" s="4" t="s">
        <v>2</v>
      </c>
      <c r="C18" s="11">
        <v>8</v>
      </c>
      <c r="D18" s="12">
        <v>0</v>
      </c>
      <c r="E18" s="12">
        <v>143</v>
      </c>
      <c r="F18" s="12">
        <v>-127</v>
      </c>
      <c r="G18" s="13">
        <f t="shared" si="1"/>
        <v>24</v>
      </c>
    </row>
    <row r="19" spans="1:7" ht="21" customHeight="1">
      <c r="A19" s="37" t="s">
        <v>9</v>
      </c>
      <c r="B19" s="4" t="s">
        <v>1</v>
      </c>
      <c r="C19" s="11">
        <v>41</v>
      </c>
      <c r="D19" s="12">
        <v>-69</v>
      </c>
      <c r="E19" s="12">
        <v>123</v>
      </c>
      <c r="F19" s="12">
        <v>-146</v>
      </c>
      <c r="G19" s="13">
        <f t="shared" si="1"/>
        <v>-51</v>
      </c>
    </row>
    <row r="20" spans="1:7" ht="21" customHeight="1">
      <c r="A20" s="37"/>
      <c r="B20" s="4" t="s">
        <v>2</v>
      </c>
      <c r="C20" s="11">
        <v>6</v>
      </c>
      <c r="D20" s="12">
        <v>0</v>
      </c>
      <c r="E20" s="12">
        <v>72</v>
      </c>
      <c r="F20" s="12">
        <v>-68</v>
      </c>
      <c r="G20" s="13">
        <f t="shared" si="1"/>
        <v>10</v>
      </c>
    </row>
    <row r="21" spans="1:7" ht="21" customHeight="1">
      <c r="A21" s="37" t="s">
        <v>10</v>
      </c>
      <c r="B21" s="4" t="s">
        <v>1</v>
      </c>
      <c r="C21" s="11">
        <f>SUM(C17+C19)</f>
        <v>79</v>
      </c>
      <c r="D21" s="12">
        <f t="shared" ref="D21:F22" si="2">SUM(D17+D19)</f>
        <v>-153</v>
      </c>
      <c r="E21" s="12">
        <f t="shared" si="2"/>
        <v>290</v>
      </c>
      <c r="F21" s="12">
        <f t="shared" si="2"/>
        <v>-330</v>
      </c>
      <c r="G21" s="13">
        <f t="shared" si="1"/>
        <v>-114</v>
      </c>
    </row>
    <row r="22" spans="1:7" ht="21" customHeight="1">
      <c r="A22" s="37"/>
      <c r="B22" s="4" t="s">
        <v>2</v>
      </c>
      <c r="C22" s="11">
        <f>SUM(C18+C20)</f>
        <v>14</v>
      </c>
      <c r="D22" s="12">
        <f t="shared" si="2"/>
        <v>0</v>
      </c>
      <c r="E22" s="12">
        <f t="shared" si="2"/>
        <v>215</v>
      </c>
      <c r="F22" s="12">
        <f t="shared" si="2"/>
        <v>-195</v>
      </c>
      <c r="G22" s="13">
        <f t="shared" si="1"/>
        <v>34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ECC2-BCE7-40FC-8505-3EBDD168AE98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31</v>
      </c>
      <c r="G2" s="1" t="s">
        <v>4</v>
      </c>
    </row>
    <row r="3" spans="1:7" ht="12" customHeight="1"/>
    <row r="4" spans="1:7" ht="26.25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79587</v>
      </c>
      <c r="D5" s="5">
        <v>79686</v>
      </c>
      <c r="E5" s="6">
        <f t="shared" ref="E5:E12" si="0">C5-D5</f>
        <v>-99</v>
      </c>
      <c r="F5" s="42">
        <f>C5+C6</f>
        <v>85978</v>
      </c>
      <c r="G5" s="44">
        <f>F5-D5-D6</f>
        <v>-83</v>
      </c>
    </row>
    <row r="6" spans="1:7" ht="24" customHeight="1">
      <c r="A6" s="37"/>
      <c r="B6" s="4" t="s">
        <v>2</v>
      </c>
      <c r="C6" s="5">
        <v>6391</v>
      </c>
      <c r="D6" s="5">
        <v>6375</v>
      </c>
      <c r="E6" s="6">
        <f t="shared" si="0"/>
        <v>16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78481</v>
      </c>
      <c r="D7" s="5">
        <v>78532</v>
      </c>
      <c r="E7" s="6">
        <f t="shared" si="0"/>
        <v>-51</v>
      </c>
      <c r="F7" s="42">
        <f>C7+C8</f>
        <v>83733</v>
      </c>
      <c r="G7" s="44">
        <f>F7-D7-D8</f>
        <v>-38</v>
      </c>
    </row>
    <row r="8" spans="1:7" ht="24" customHeight="1">
      <c r="A8" s="37"/>
      <c r="B8" s="4" t="s">
        <v>2</v>
      </c>
      <c r="C8" s="5">
        <v>5252</v>
      </c>
      <c r="D8" s="5">
        <v>5239</v>
      </c>
      <c r="E8" s="6">
        <f t="shared" si="0"/>
        <v>13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158068</v>
      </c>
      <c r="D9" s="5">
        <v>158218</v>
      </c>
      <c r="E9" s="6">
        <f t="shared" si="0"/>
        <v>-150</v>
      </c>
      <c r="F9" s="42">
        <f>C9+C10</f>
        <v>169711</v>
      </c>
      <c r="G9" s="44">
        <f>F9-D9-D10</f>
        <v>-121</v>
      </c>
    </row>
    <row r="10" spans="1:7" ht="24" customHeight="1">
      <c r="A10" s="37"/>
      <c r="B10" s="4" t="s">
        <v>2</v>
      </c>
      <c r="C10" s="7">
        <v>11643</v>
      </c>
      <c r="D10" s="5">
        <v>11614</v>
      </c>
      <c r="E10" s="6">
        <f t="shared" si="0"/>
        <v>29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62519</v>
      </c>
      <c r="D11" s="5">
        <v>62527</v>
      </c>
      <c r="E11" s="6">
        <f t="shared" si="0"/>
        <v>-8</v>
      </c>
      <c r="F11" s="42">
        <f>C11+C12</f>
        <v>68625</v>
      </c>
      <c r="G11" s="44">
        <f>F11-D11-D12</f>
        <v>0</v>
      </c>
    </row>
    <row r="12" spans="1:7" ht="24" customHeight="1">
      <c r="A12" s="37"/>
      <c r="B12" s="4" t="s">
        <v>2</v>
      </c>
      <c r="C12" s="7">
        <v>6106</v>
      </c>
      <c r="D12" s="5">
        <v>6098</v>
      </c>
      <c r="E12" s="6">
        <f t="shared" si="0"/>
        <v>8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6.25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6.25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4.75" customHeight="1">
      <c r="A17" s="37" t="s">
        <v>8</v>
      </c>
      <c r="B17" s="4" t="s">
        <v>1</v>
      </c>
      <c r="C17" s="11">
        <v>26</v>
      </c>
      <c r="D17" s="12">
        <v>-83</v>
      </c>
      <c r="E17" s="12">
        <v>143</v>
      </c>
      <c r="F17" s="12">
        <v>-185</v>
      </c>
      <c r="G17" s="13">
        <f t="shared" ref="G17:G22" si="1">SUM(C17:F17)</f>
        <v>-99</v>
      </c>
    </row>
    <row r="18" spans="1:7" ht="24.75" customHeight="1">
      <c r="A18" s="37"/>
      <c r="B18" s="4" t="s">
        <v>2</v>
      </c>
      <c r="C18" s="11">
        <v>11</v>
      </c>
      <c r="D18" s="12">
        <v>-1</v>
      </c>
      <c r="E18" s="12">
        <v>126</v>
      </c>
      <c r="F18" s="12">
        <v>-120</v>
      </c>
      <c r="G18" s="13">
        <f t="shared" si="1"/>
        <v>16</v>
      </c>
    </row>
    <row r="19" spans="1:7" ht="24.75" customHeight="1">
      <c r="A19" s="37" t="s">
        <v>9</v>
      </c>
      <c r="B19" s="4" t="s">
        <v>1</v>
      </c>
      <c r="C19" s="11">
        <v>36</v>
      </c>
      <c r="D19" s="12">
        <v>-68</v>
      </c>
      <c r="E19" s="12">
        <v>108</v>
      </c>
      <c r="F19" s="12">
        <v>-127</v>
      </c>
      <c r="G19" s="13">
        <f t="shared" si="1"/>
        <v>-51</v>
      </c>
    </row>
    <row r="20" spans="1:7" ht="24.75" customHeight="1">
      <c r="A20" s="37"/>
      <c r="B20" s="4" t="s">
        <v>2</v>
      </c>
      <c r="C20" s="11">
        <v>2</v>
      </c>
      <c r="D20" s="12">
        <v>0</v>
      </c>
      <c r="E20" s="12">
        <v>75</v>
      </c>
      <c r="F20" s="12">
        <v>-64</v>
      </c>
      <c r="G20" s="13">
        <f t="shared" si="1"/>
        <v>13</v>
      </c>
    </row>
    <row r="21" spans="1:7" ht="24.75" customHeight="1">
      <c r="A21" s="37" t="s">
        <v>10</v>
      </c>
      <c r="B21" s="4" t="s">
        <v>1</v>
      </c>
      <c r="C21" s="11">
        <f>SUM(C17+C19)</f>
        <v>62</v>
      </c>
      <c r="D21" s="12">
        <f t="shared" ref="D21:F22" si="2">SUM(D17+D19)</f>
        <v>-151</v>
      </c>
      <c r="E21" s="12">
        <f t="shared" si="2"/>
        <v>251</v>
      </c>
      <c r="F21" s="12">
        <f t="shared" si="2"/>
        <v>-312</v>
      </c>
      <c r="G21" s="13">
        <f t="shared" si="1"/>
        <v>-150</v>
      </c>
    </row>
    <row r="22" spans="1:7" ht="24.75" customHeight="1">
      <c r="A22" s="37"/>
      <c r="B22" s="4" t="s">
        <v>2</v>
      </c>
      <c r="C22" s="11">
        <f>SUM(C18+C20)</f>
        <v>13</v>
      </c>
      <c r="D22" s="12">
        <f t="shared" si="2"/>
        <v>-1</v>
      </c>
      <c r="E22" s="12">
        <f t="shared" si="2"/>
        <v>201</v>
      </c>
      <c r="F22" s="12">
        <f t="shared" si="2"/>
        <v>-184</v>
      </c>
      <c r="G22" s="13">
        <f t="shared" si="1"/>
        <v>29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5299-28C1-4D98-94A2-3C7698413F23}">
  <dimension ref="A1:G23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32</v>
      </c>
      <c r="G2" s="15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79535</v>
      </c>
      <c r="D5" s="5">
        <v>79587</v>
      </c>
      <c r="E5" s="6">
        <f>C5-D5</f>
        <v>-52</v>
      </c>
      <c r="F5" s="42">
        <f>C5+C6</f>
        <v>85962</v>
      </c>
      <c r="G5" s="44">
        <f>F5-D5-D6</f>
        <v>-16</v>
      </c>
    </row>
    <row r="6" spans="1:7" ht="24" customHeight="1">
      <c r="A6" s="37"/>
      <c r="B6" s="4" t="s">
        <v>2</v>
      </c>
      <c r="C6" s="5">
        <v>6427</v>
      </c>
      <c r="D6" s="5">
        <v>6391</v>
      </c>
      <c r="E6" s="6">
        <f t="shared" ref="E6:E12" si="0">C6-D6</f>
        <v>36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78435</v>
      </c>
      <c r="D7" s="5">
        <v>78481</v>
      </c>
      <c r="E7" s="6">
        <f t="shared" si="0"/>
        <v>-46</v>
      </c>
      <c r="F7" s="42">
        <f>C7+C8</f>
        <v>83705</v>
      </c>
      <c r="G7" s="44">
        <f>F7-D7-D8</f>
        <v>-28</v>
      </c>
    </row>
    <row r="8" spans="1:7" ht="24" customHeight="1">
      <c r="A8" s="37"/>
      <c r="B8" s="4" t="s">
        <v>2</v>
      </c>
      <c r="C8" s="5">
        <v>5270</v>
      </c>
      <c r="D8" s="5">
        <v>5252</v>
      </c>
      <c r="E8" s="6">
        <f t="shared" si="0"/>
        <v>18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157970</v>
      </c>
      <c r="D9" s="7">
        <v>158068</v>
      </c>
      <c r="E9" s="6">
        <f t="shared" si="0"/>
        <v>-98</v>
      </c>
      <c r="F9" s="42">
        <f>C9+C10</f>
        <v>169667</v>
      </c>
      <c r="G9" s="44">
        <f>F9-D9-D10</f>
        <v>-44</v>
      </c>
    </row>
    <row r="10" spans="1:7" ht="24" customHeight="1">
      <c r="A10" s="37"/>
      <c r="B10" s="4" t="s">
        <v>2</v>
      </c>
      <c r="C10" s="7">
        <v>11697</v>
      </c>
      <c r="D10" s="7">
        <v>11643</v>
      </c>
      <c r="E10" s="6">
        <f t="shared" si="0"/>
        <v>54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62546</v>
      </c>
      <c r="D11" s="7">
        <v>62519</v>
      </c>
      <c r="E11" s="6">
        <f t="shared" si="0"/>
        <v>27</v>
      </c>
      <c r="F11" s="42">
        <f>C11+C12</f>
        <v>68695</v>
      </c>
      <c r="G11" s="44">
        <f>F11-D11-D12</f>
        <v>70</v>
      </c>
    </row>
    <row r="12" spans="1:7" ht="24" customHeight="1">
      <c r="A12" s="37"/>
      <c r="B12" s="4" t="s">
        <v>2</v>
      </c>
      <c r="C12" s="7">
        <v>6149</v>
      </c>
      <c r="D12" s="7">
        <v>6106</v>
      </c>
      <c r="E12" s="6">
        <f t="shared" si="0"/>
        <v>43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41</v>
      </c>
      <c r="D17" s="12">
        <v>-66</v>
      </c>
      <c r="E17" s="12">
        <v>160</v>
      </c>
      <c r="F17" s="12">
        <v>-187</v>
      </c>
      <c r="G17" s="13">
        <f t="shared" ref="G17:G22" si="1">SUM(C17:F17)</f>
        <v>-52</v>
      </c>
    </row>
    <row r="18" spans="1:7" ht="21" customHeight="1">
      <c r="A18" s="37"/>
      <c r="B18" s="4" t="s">
        <v>2</v>
      </c>
      <c r="C18" s="11">
        <v>3</v>
      </c>
      <c r="D18" s="12">
        <v>0</v>
      </c>
      <c r="E18" s="12">
        <v>144</v>
      </c>
      <c r="F18" s="12">
        <v>-111</v>
      </c>
      <c r="G18" s="13">
        <f t="shared" si="1"/>
        <v>36</v>
      </c>
    </row>
    <row r="19" spans="1:7" ht="21" customHeight="1">
      <c r="A19" s="37" t="s">
        <v>9</v>
      </c>
      <c r="B19" s="4" t="s">
        <v>1</v>
      </c>
      <c r="C19" s="11">
        <v>39</v>
      </c>
      <c r="D19" s="12">
        <v>-83</v>
      </c>
      <c r="E19" s="12">
        <v>140</v>
      </c>
      <c r="F19" s="12">
        <v>-142</v>
      </c>
      <c r="G19" s="13">
        <f t="shared" si="1"/>
        <v>-46</v>
      </c>
    </row>
    <row r="20" spans="1:7" ht="21" customHeight="1">
      <c r="A20" s="37"/>
      <c r="B20" s="4" t="s">
        <v>2</v>
      </c>
      <c r="C20" s="11">
        <v>6</v>
      </c>
      <c r="D20" s="12">
        <v>0</v>
      </c>
      <c r="E20" s="12">
        <v>84</v>
      </c>
      <c r="F20" s="12">
        <v>-72</v>
      </c>
      <c r="G20" s="13">
        <f t="shared" si="1"/>
        <v>18</v>
      </c>
    </row>
    <row r="21" spans="1:7" ht="21" customHeight="1">
      <c r="A21" s="37" t="s">
        <v>10</v>
      </c>
      <c r="B21" s="4" t="s">
        <v>1</v>
      </c>
      <c r="C21" s="11">
        <f>SUM(C17+C19)</f>
        <v>80</v>
      </c>
      <c r="D21" s="12">
        <f t="shared" ref="D21:F22" si="2">SUM(D17+D19)</f>
        <v>-149</v>
      </c>
      <c r="E21" s="12">
        <f t="shared" si="2"/>
        <v>300</v>
      </c>
      <c r="F21" s="12">
        <f t="shared" si="2"/>
        <v>-329</v>
      </c>
      <c r="G21" s="13">
        <f t="shared" si="1"/>
        <v>-98</v>
      </c>
    </row>
    <row r="22" spans="1:7" ht="21" customHeight="1">
      <c r="A22" s="37"/>
      <c r="B22" s="4" t="s">
        <v>2</v>
      </c>
      <c r="C22" s="11">
        <f>SUM(C18+C20)</f>
        <v>9</v>
      </c>
      <c r="D22" s="12">
        <f t="shared" si="2"/>
        <v>0</v>
      </c>
      <c r="E22" s="12">
        <f t="shared" si="2"/>
        <v>228</v>
      </c>
      <c r="F22" s="12">
        <f t="shared" si="2"/>
        <v>-183</v>
      </c>
      <c r="G22" s="13">
        <f t="shared" si="1"/>
        <v>54</v>
      </c>
    </row>
    <row r="23" spans="1:7">
      <c r="A23" s="10"/>
      <c r="B23" s="16"/>
      <c r="C23" s="10"/>
      <c r="D23" s="10"/>
      <c r="E23" s="10"/>
      <c r="F23" s="10"/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ED17-AF1D-4CCE-AA6B-7D219D14D549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5" width="15.625" style="1" customWidth="1"/>
    <col min="6" max="6" width="14.25" style="1" customWidth="1"/>
    <col min="7" max="7" width="9.75" style="1" customWidth="1"/>
    <col min="8" max="256" width="9" style="1"/>
    <col min="257" max="257" width="10.625" style="1" customWidth="1"/>
    <col min="258" max="258" width="8.625" style="1" bestFit="1" customWidth="1"/>
    <col min="259" max="261" width="15.625" style="1" customWidth="1"/>
    <col min="262" max="262" width="14.25" style="1" customWidth="1"/>
    <col min="263" max="263" width="9.75" style="1" customWidth="1"/>
    <col min="264" max="512" width="9" style="1"/>
    <col min="513" max="513" width="10.625" style="1" customWidth="1"/>
    <col min="514" max="514" width="8.625" style="1" bestFit="1" customWidth="1"/>
    <col min="515" max="517" width="15.625" style="1" customWidth="1"/>
    <col min="518" max="518" width="14.25" style="1" customWidth="1"/>
    <col min="519" max="519" width="9.75" style="1" customWidth="1"/>
    <col min="520" max="768" width="9" style="1"/>
    <col min="769" max="769" width="10.625" style="1" customWidth="1"/>
    <col min="770" max="770" width="8.625" style="1" bestFit="1" customWidth="1"/>
    <col min="771" max="773" width="15.625" style="1" customWidth="1"/>
    <col min="774" max="774" width="14.25" style="1" customWidth="1"/>
    <col min="775" max="775" width="9.75" style="1" customWidth="1"/>
    <col min="776" max="1024" width="9" style="1"/>
    <col min="1025" max="1025" width="10.625" style="1" customWidth="1"/>
    <col min="1026" max="1026" width="8.625" style="1" bestFit="1" customWidth="1"/>
    <col min="1027" max="1029" width="15.625" style="1" customWidth="1"/>
    <col min="1030" max="1030" width="14.25" style="1" customWidth="1"/>
    <col min="1031" max="1031" width="9.75" style="1" customWidth="1"/>
    <col min="1032" max="1280" width="9" style="1"/>
    <col min="1281" max="1281" width="10.625" style="1" customWidth="1"/>
    <col min="1282" max="1282" width="8.625" style="1" bestFit="1" customWidth="1"/>
    <col min="1283" max="1285" width="15.625" style="1" customWidth="1"/>
    <col min="1286" max="1286" width="14.25" style="1" customWidth="1"/>
    <col min="1287" max="1287" width="9.75" style="1" customWidth="1"/>
    <col min="1288" max="1536" width="9" style="1"/>
    <col min="1537" max="1537" width="10.625" style="1" customWidth="1"/>
    <col min="1538" max="1538" width="8.625" style="1" bestFit="1" customWidth="1"/>
    <col min="1539" max="1541" width="15.625" style="1" customWidth="1"/>
    <col min="1542" max="1542" width="14.25" style="1" customWidth="1"/>
    <col min="1543" max="1543" width="9.75" style="1" customWidth="1"/>
    <col min="1544" max="1792" width="9" style="1"/>
    <col min="1793" max="1793" width="10.625" style="1" customWidth="1"/>
    <col min="1794" max="1794" width="8.625" style="1" bestFit="1" customWidth="1"/>
    <col min="1795" max="1797" width="15.625" style="1" customWidth="1"/>
    <col min="1798" max="1798" width="14.25" style="1" customWidth="1"/>
    <col min="1799" max="1799" width="9.75" style="1" customWidth="1"/>
    <col min="1800" max="2048" width="9" style="1"/>
    <col min="2049" max="2049" width="10.625" style="1" customWidth="1"/>
    <col min="2050" max="2050" width="8.625" style="1" bestFit="1" customWidth="1"/>
    <col min="2051" max="2053" width="15.625" style="1" customWidth="1"/>
    <col min="2054" max="2054" width="14.25" style="1" customWidth="1"/>
    <col min="2055" max="2055" width="9.75" style="1" customWidth="1"/>
    <col min="2056" max="2304" width="9" style="1"/>
    <col min="2305" max="2305" width="10.625" style="1" customWidth="1"/>
    <col min="2306" max="2306" width="8.625" style="1" bestFit="1" customWidth="1"/>
    <col min="2307" max="2309" width="15.625" style="1" customWidth="1"/>
    <col min="2310" max="2310" width="14.25" style="1" customWidth="1"/>
    <col min="2311" max="2311" width="9.75" style="1" customWidth="1"/>
    <col min="2312" max="2560" width="9" style="1"/>
    <col min="2561" max="2561" width="10.625" style="1" customWidth="1"/>
    <col min="2562" max="2562" width="8.625" style="1" bestFit="1" customWidth="1"/>
    <col min="2563" max="2565" width="15.625" style="1" customWidth="1"/>
    <col min="2566" max="2566" width="14.25" style="1" customWidth="1"/>
    <col min="2567" max="2567" width="9.75" style="1" customWidth="1"/>
    <col min="2568" max="2816" width="9" style="1"/>
    <col min="2817" max="2817" width="10.625" style="1" customWidth="1"/>
    <col min="2818" max="2818" width="8.625" style="1" bestFit="1" customWidth="1"/>
    <col min="2819" max="2821" width="15.625" style="1" customWidth="1"/>
    <col min="2822" max="2822" width="14.25" style="1" customWidth="1"/>
    <col min="2823" max="2823" width="9.75" style="1" customWidth="1"/>
    <col min="2824" max="3072" width="9" style="1"/>
    <col min="3073" max="3073" width="10.625" style="1" customWidth="1"/>
    <col min="3074" max="3074" width="8.625" style="1" bestFit="1" customWidth="1"/>
    <col min="3075" max="3077" width="15.625" style="1" customWidth="1"/>
    <col min="3078" max="3078" width="14.25" style="1" customWidth="1"/>
    <col min="3079" max="3079" width="9.75" style="1" customWidth="1"/>
    <col min="3080" max="3328" width="9" style="1"/>
    <col min="3329" max="3329" width="10.625" style="1" customWidth="1"/>
    <col min="3330" max="3330" width="8.625" style="1" bestFit="1" customWidth="1"/>
    <col min="3331" max="3333" width="15.625" style="1" customWidth="1"/>
    <col min="3334" max="3334" width="14.25" style="1" customWidth="1"/>
    <col min="3335" max="3335" width="9.75" style="1" customWidth="1"/>
    <col min="3336" max="3584" width="9" style="1"/>
    <col min="3585" max="3585" width="10.625" style="1" customWidth="1"/>
    <col min="3586" max="3586" width="8.625" style="1" bestFit="1" customWidth="1"/>
    <col min="3587" max="3589" width="15.625" style="1" customWidth="1"/>
    <col min="3590" max="3590" width="14.25" style="1" customWidth="1"/>
    <col min="3591" max="3591" width="9.75" style="1" customWidth="1"/>
    <col min="3592" max="3840" width="9" style="1"/>
    <col min="3841" max="3841" width="10.625" style="1" customWidth="1"/>
    <col min="3842" max="3842" width="8.625" style="1" bestFit="1" customWidth="1"/>
    <col min="3843" max="3845" width="15.625" style="1" customWidth="1"/>
    <col min="3846" max="3846" width="14.25" style="1" customWidth="1"/>
    <col min="3847" max="3847" width="9.75" style="1" customWidth="1"/>
    <col min="3848" max="4096" width="9" style="1"/>
    <col min="4097" max="4097" width="10.625" style="1" customWidth="1"/>
    <col min="4098" max="4098" width="8.625" style="1" bestFit="1" customWidth="1"/>
    <col min="4099" max="4101" width="15.625" style="1" customWidth="1"/>
    <col min="4102" max="4102" width="14.25" style="1" customWidth="1"/>
    <col min="4103" max="4103" width="9.75" style="1" customWidth="1"/>
    <col min="4104" max="4352" width="9" style="1"/>
    <col min="4353" max="4353" width="10.625" style="1" customWidth="1"/>
    <col min="4354" max="4354" width="8.625" style="1" bestFit="1" customWidth="1"/>
    <col min="4355" max="4357" width="15.625" style="1" customWidth="1"/>
    <col min="4358" max="4358" width="14.25" style="1" customWidth="1"/>
    <col min="4359" max="4359" width="9.75" style="1" customWidth="1"/>
    <col min="4360" max="4608" width="9" style="1"/>
    <col min="4609" max="4609" width="10.625" style="1" customWidth="1"/>
    <col min="4610" max="4610" width="8.625" style="1" bestFit="1" customWidth="1"/>
    <col min="4611" max="4613" width="15.625" style="1" customWidth="1"/>
    <col min="4614" max="4614" width="14.25" style="1" customWidth="1"/>
    <col min="4615" max="4615" width="9.75" style="1" customWidth="1"/>
    <col min="4616" max="4864" width="9" style="1"/>
    <col min="4865" max="4865" width="10.625" style="1" customWidth="1"/>
    <col min="4866" max="4866" width="8.625" style="1" bestFit="1" customWidth="1"/>
    <col min="4867" max="4869" width="15.625" style="1" customWidth="1"/>
    <col min="4870" max="4870" width="14.25" style="1" customWidth="1"/>
    <col min="4871" max="4871" width="9.75" style="1" customWidth="1"/>
    <col min="4872" max="5120" width="9" style="1"/>
    <col min="5121" max="5121" width="10.625" style="1" customWidth="1"/>
    <col min="5122" max="5122" width="8.625" style="1" bestFit="1" customWidth="1"/>
    <col min="5123" max="5125" width="15.625" style="1" customWidth="1"/>
    <col min="5126" max="5126" width="14.25" style="1" customWidth="1"/>
    <col min="5127" max="5127" width="9.75" style="1" customWidth="1"/>
    <col min="5128" max="5376" width="9" style="1"/>
    <col min="5377" max="5377" width="10.625" style="1" customWidth="1"/>
    <col min="5378" max="5378" width="8.625" style="1" bestFit="1" customWidth="1"/>
    <col min="5379" max="5381" width="15.625" style="1" customWidth="1"/>
    <col min="5382" max="5382" width="14.25" style="1" customWidth="1"/>
    <col min="5383" max="5383" width="9.75" style="1" customWidth="1"/>
    <col min="5384" max="5632" width="9" style="1"/>
    <col min="5633" max="5633" width="10.625" style="1" customWidth="1"/>
    <col min="5634" max="5634" width="8.625" style="1" bestFit="1" customWidth="1"/>
    <col min="5635" max="5637" width="15.625" style="1" customWidth="1"/>
    <col min="5638" max="5638" width="14.25" style="1" customWidth="1"/>
    <col min="5639" max="5639" width="9.75" style="1" customWidth="1"/>
    <col min="5640" max="5888" width="9" style="1"/>
    <col min="5889" max="5889" width="10.625" style="1" customWidth="1"/>
    <col min="5890" max="5890" width="8.625" style="1" bestFit="1" customWidth="1"/>
    <col min="5891" max="5893" width="15.625" style="1" customWidth="1"/>
    <col min="5894" max="5894" width="14.25" style="1" customWidth="1"/>
    <col min="5895" max="5895" width="9.75" style="1" customWidth="1"/>
    <col min="5896" max="6144" width="9" style="1"/>
    <col min="6145" max="6145" width="10.625" style="1" customWidth="1"/>
    <col min="6146" max="6146" width="8.625" style="1" bestFit="1" customWidth="1"/>
    <col min="6147" max="6149" width="15.625" style="1" customWidth="1"/>
    <col min="6150" max="6150" width="14.25" style="1" customWidth="1"/>
    <col min="6151" max="6151" width="9.75" style="1" customWidth="1"/>
    <col min="6152" max="6400" width="9" style="1"/>
    <col min="6401" max="6401" width="10.625" style="1" customWidth="1"/>
    <col min="6402" max="6402" width="8.625" style="1" bestFit="1" customWidth="1"/>
    <col min="6403" max="6405" width="15.625" style="1" customWidth="1"/>
    <col min="6406" max="6406" width="14.25" style="1" customWidth="1"/>
    <col min="6407" max="6407" width="9.75" style="1" customWidth="1"/>
    <col min="6408" max="6656" width="9" style="1"/>
    <col min="6657" max="6657" width="10.625" style="1" customWidth="1"/>
    <col min="6658" max="6658" width="8.625" style="1" bestFit="1" customWidth="1"/>
    <col min="6659" max="6661" width="15.625" style="1" customWidth="1"/>
    <col min="6662" max="6662" width="14.25" style="1" customWidth="1"/>
    <col min="6663" max="6663" width="9.75" style="1" customWidth="1"/>
    <col min="6664" max="6912" width="9" style="1"/>
    <col min="6913" max="6913" width="10.625" style="1" customWidth="1"/>
    <col min="6914" max="6914" width="8.625" style="1" bestFit="1" customWidth="1"/>
    <col min="6915" max="6917" width="15.625" style="1" customWidth="1"/>
    <col min="6918" max="6918" width="14.25" style="1" customWidth="1"/>
    <col min="6919" max="6919" width="9.75" style="1" customWidth="1"/>
    <col min="6920" max="7168" width="9" style="1"/>
    <col min="7169" max="7169" width="10.625" style="1" customWidth="1"/>
    <col min="7170" max="7170" width="8.625" style="1" bestFit="1" customWidth="1"/>
    <col min="7171" max="7173" width="15.625" style="1" customWidth="1"/>
    <col min="7174" max="7174" width="14.25" style="1" customWidth="1"/>
    <col min="7175" max="7175" width="9.75" style="1" customWidth="1"/>
    <col min="7176" max="7424" width="9" style="1"/>
    <col min="7425" max="7425" width="10.625" style="1" customWidth="1"/>
    <col min="7426" max="7426" width="8.625" style="1" bestFit="1" customWidth="1"/>
    <col min="7427" max="7429" width="15.625" style="1" customWidth="1"/>
    <col min="7430" max="7430" width="14.25" style="1" customWidth="1"/>
    <col min="7431" max="7431" width="9.75" style="1" customWidth="1"/>
    <col min="7432" max="7680" width="9" style="1"/>
    <col min="7681" max="7681" width="10.625" style="1" customWidth="1"/>
    <col min="7682" max="7682" width="8.625" style="1" bestFit="1" customWidth="1"/>
    <col min="7683" max="7685" width="15.625" style="1" customWidth="1"/>
    <col min="7686" max="7686" width="14.25" style="1" customWidth="1"/>
    <col min="7687" max="7687" width="9.75" style="1" customWidth="1"/>
    <col min="7688" max="7936" width="9" style="1"/>
    <col min="7937" max="7937" width="10.625" style="1" customWidth="1"/>
    <col min="7938" max="7938" width="8.625" style="1" bestFit="1" customWidth="1"/>
    <col min="7939" max="7941" width="15.625" style="1" customWidth="1"/>
    <col min="7942" max="7942" width="14.25" style="1" customWidth="1"/>
    <col min="7943" max="7943" width="9.75" style="1" customWidth="1"/>
    <col min="7944" max="8192" width="9" style="1"/>
    <col min="8193" max="8193" width="10.625" style="1" customWidth="1"/>
    <col min="8194" max="8194" width="8.625" style="1" bestFit="1" customWidth="1"/>
    <col min="8195" max="8197" width="15.625" style="1" customWidth="1"/>
    <col min="8198" max="8198" width="14.25" style="1" customWidth="1"/>
    <col min="8199" max="8199" width="9.75" style="1" customWidth="1"/>
    <col min="8200" max="8448" width="9" style="1"/>
    <col min="8449" max="8449" width="10.625" style="1" customWidth="1"/>
    <col min="8450" max="8450" width="8.625" style="1" bestFit="1" customWidth="1"/>
    <col min="8451" max="8453" width="15.625" style="1" customWidth="1"/>
    <col min="8454" max="8454" width="14.25" style="1" customWidth="1"/>
    <col min="8455" max="8455" width="9.75" style="1" customWidth="1"/>
    <col min="8456" max="8704" width="9" style="1"/>
    <col min="8705" max="8705" width="10.625" style="1" customWidth="1"/>
    <col min="8706" max="8706" width="8.625" style="1" bestFit="1" customWidth="1"/>
    <col min="8707" max="8709" width="15.625" style="1" customWidth="1"/>
    <col min="8710" max="8710" width="14.25" style="1" customWidth="1"/>
    <col min="8711" max="8711" width="9.75" style="1" customWidth="1"/>
    <col min="8712" max="8960" width="9" style="1"/>
    <col min="8961" max="8961" width="10.625" style="1" customWidth="1"/>
    <col min="8962" max="8962" width="8.625" style="1" bestFit="1" customWidth="1"/>
    <col min="8963" max="8965" width="15.625" style="1" customWidth="1"/>
    <col min="8966" max="8966" width="14.25" style="1" customWidth="1"/>
    <col min="8967" max="8967" width="9.75" style="1" customWidth="1"/>
    <col min="8968" max="9216" width="9" style="1"/>
    <col min="9217" max="9217" width="10.625" style="1" customWidth="1"/>
    <col min="9218" max="9218" width="8.625" style="1" bestFit="1" customWidth="1"/>
    <col min="9219" max="9221" width="15.625" style="1" customWidth="1"/>
    <col min="9222" max="9222" width="14.25" style="1" customWidth="1"/>
    <col min="9223" max="9223" width="9.75" style="1" customWidth="1"/>
    <col min="9224" max="9472" width="9" style="1"/>
    <col min="9473" max="9473" width="10.625" style="1" customWidth="1"/>
    <col min="9474" max="9474" width="8.625" style="1" bestFit="1" customWidth="1"/>
    <col min="9475" max="9477" width="15.625" style="1" customWidth="1"/>
    <col min="9478" max="9478" width="14.25" style="1" customWidth="1"/>
    <col min="9479" max="9479" width="9.75" style="1" customWidth="1"/>
    <col min="9480" max="9728" width="9" style="1"/>
    <col min="9729" max="9729" width="10.625" style="1" customWidth="1"/>
    <col min="9730" max="9730" width="8.625" style="1" bestFit="1" customWidth="1"/>
    <col min="9731" max="9733" width="15.625" style="1" customWidth="1"/>
    <col min="9734" max="9734" width="14.25" style="1" customWidth="1"/>
    <col min="9735" max="9735" width="9.75" style="1" customWidth="1"/>
    <col min="9736" max="9984" width="9" style="1"/>
    <col min="9985" max="9985" width="10.625" style="1" customWidth="1"/>
    <col min="9986" max="9986" width="8.625" style="1" bestFit="1" customWidth="1"/>
    <col min="9987" max="9989" width="15.625" style="1" customWidth="1"/>
    <col min="9990" max="9990" width="14.25" style="1" customWidth="1"/>
    <col min="9991" max="9991" width="9.75" style="1" customWidth="1"/>
    <col min="9992" max="10240" width="9" style="1"/>
    <col min="10241" max="10241" width="10.625" style="1" customWidth="1"/>
    <col min="10242" max="10242" width="8.625" style="1" bestFit="1" customWidth="1"/>
    <col min="10243" max="10245" width="15.625" style="1" customWidth="1"/>
    <col min="10246" max="10246" width="14.25" style="1" customWidth="1"/>
    <col min="10247" max="10247" width="9.75" style="1" customWidth="1"/>
    <col min="10248" max="10496" width="9" style="1"/>
    <col min="10497" max="10497" width="10.625" style="1" customWidth="1"/>
    <col min="10498" max="10498" width="8.625" style="1" bestFit="1" customWidth="1"/>
    <col min="10499" max="10501" width="15.625" style="1" customWidth="1"/>
    <col min="10502" max="10502" width="14.25" style="1" customWidth="1"/>
    <col min="10503" max="10503" width="9.75" style="1" customWidth="1"/>
    <col min="10504" max="10752" width="9" style="1"/>
    <col min="10753" max="10753" width="10.625" style="1" customWidth="1"/>
    <col min="10754" max="10754" width="8.625" style="1" bestFit="1" customWidth="1"/>
    <col min="10755" max="10757" width="15.625" style="1" customWidth="1"/>
    <col min="10758" max="10758" width="14.25" style="1" customWidth="1"/>
    <col min="10759" max="10759" width="9.75" style="1" customWidth="1"/>
    <col min="10760" max="11008" width="9" style="1"/>
    <col min="11009" max="11009" width="10.625" style="1" customWidth="1"/>
    <col min="11010" max="11010" width="8.625" style="1" bestFit="1" customWidth="1"/>
    <col min="11011" max="11013" width="15.625" style="1" customWidth="1"/>
    <col min="11014" max="11014" width="14.25" style="1" customWidth="1"/>
    <col min="11015" max="11015" width="9.75" style="1" customWidth="1"/>
    <col min="11016" max="11264" width="9" style="1"/>
    <col min="11265" max="11265" width="10.625" style="1" customWidth="1"/>
    <col min="11266" max="11266" width="8.625" style="1" bestFit="1" customWidth="1"/>
    <col min="11267" max="11269" width="15.625" style="1" customWidth="1"/>
    <col min="11270" max="11270" width="14.25" style="1" customWidth="1"/>
    <col min="11271" max="11271" width="9.75" style="1" customWidth="1"/>
    <col min="11272" max="11520" width="9" style="1"/>
    <col min="11521" max="11521" width="10.625" style="1" customWidth="1"/>
    <col min="11522" max="11522" width="8.625" style="1" bestFit="1" customWidth="1"/>
    <col min="11523" max="11525" width="15.625" style="1" customWidth="1"/>
    <col min="11526" max="11526" width="14.25" style="1" customWidth="1"/>
    <col min="11527" max="11527" width="9.75" style="1" customWidth="1"/>
    <col min="11528" max="11776" width="9" style="1"/>
    <col min="11777" max="11777" width="10.625" style="1" customWidth="1"/>
    <col min="11778" max="11778" width="8.625" style="1" bestFit="1" customWidth="1"/>
    <col min="11779" max="11781" width="15.625" style="1" customWidth="1"/>
    <col min="11782" max="11782" width="14.25" style="1" customWidth="1"/>
    <col min="11783" max="11783" width="9.75" style="1" customWidth="1"/>
    <col min="11784" max="12032" width="9" style="1"/>
    <col min="12033" max="12033" width="10.625" style="1" customWidth="1"/>
    <col min="12034" max="12034" width="8.625" style="1" bestFit="1" customWidth="1"/>
    <col min="12035" max="12037" width="15.625" style="1" customWidth="1"/>
    <col min="12038" max="12038" width="14.25" style="1" customWidth="1"/>
    <col min="12039" max="12039" width="9.75" style="1" customWidth="1"/>
    <col min="12040" max="12288" width="9" style="1"/>
    <col min="12289" max="12289" width="10.625" style="1" customWidth="1"/>
    <col min="12290" max="12290" width="8.625" style="1" bestFit="1" customWidth="1"/>
    <col min="12291" max="12293" width="15.625" style="1" customWidth="1"/>
    <col min="12294" max="12294" width="14.25" style="1" customWidth="1"/>
    <col min="12295" max="12295" width="9.75" style="1" customWidth="1"/>
    <col min="12296" max="12544" width="9" style="1"/>
    <col min="12545" max="12545" width="10.625" style="1" customWidth="1"/>
    <col min="12546" max="12546" width="8.625" style="1" bestFit="1" customWidth="1"/>
    <col min="12547" max="12549" width="15.625" style="1" customWidth="1"/>
    <col min="12550" max="12550" width="14.25" style="1" customWidth="1"/>
    <col min="12551" max="12551" width="9.75" style="1" customWidth="1"/>
    <col min="12552" max="12800" width="9" style="1"/>
    <col min="12801" max="12801" width="10.625" style="1" customWidth="1"/>
    <col min="12802" max="12802" width="8.625" style="1" bestFit="1" customWidth="1"/>
    <col min="12803" max="12805" width="15.625" style="1" customWidth="1"/>
    <col min="12806" max="12806" width="14.25" style="1" customWidth="1"/>
    <col min="12807" max="12807" width="9.75" style="1" customWidth="1"/>
    <col min="12808" max="13056" width="9" style="1"/>
    <col min="13057" max="13057" width="10.625" style="1" customWidth="1"/>
    <col min="13058" max="13058" width="8.625" style="1" bestFit="1" customWidth="1"/>
    <col min="13059" max="13061" width="15.625" style="1" customWidth="1"/>
    <col min="13062" max="13062" width="14.25" style="1" customWidth="1"/>
    <col min="13063" max="13063" width="9.75" style="1" customWidth="1"/>
    <col min="13064" max="13312" width="9" style="1"/>
    <col min="13313" max="13313" width="10.625" style="1" customWidth="1"/>
    <col min="13314" max="13314" width="8.625" style="1" bestFit="1" customWidth="1"/>
    <col min="13315" max="13317" width="15.625" style="1" customWidth="1"/>
    <col min="13318" max="13318" width="14.25" style="1" customWidth="1"/>
    <col min="13319" max="13319" width="9.75" style="1" customWidth="1"/>
    <col min="13320" max="13568" width="9" style="1"/>
    <col min="13569" max="13569" width="10.625" style="1" customWidth="1"/>
    <col min="13570" max="13570" width="8.625" style="1" bestFit="1" customWidth="1"/>
    <col min="13571" max="13573" width="15.625" style="1" customWidth="1"/>
    <col min="13574" max="13574" width="14.25" style="1" customWidth="1"/>
    <col min="13575" max="13575" width="9.75" style="1" customWidth="1"/>
    <col min="13576" max="13824" width="9" style="1"/>
    <col min="13825" max="13825" width="10.625" style="1" customWidth="1"/>
    <col min="13826" max="13826" width="8.625" style="1" bestFit="1" customWidth="1"/>
    <col min="13827" max="13829" width="15.625" style="1" customWidth="1"/>
    <col min="13830" max="13830" width="14.25" style="1" customWidth="1"/>
    <col min="13831" max="13831" width="9.75" style="1" customWidth="1"/>
    <col min="13832" max="14080" width="9" style="1"/>
    <col min="14081" max="14081" width="10.625" style="1" customWidth="1"/>
    <col min="14082" max="14082" width="8.625" style="1" bestFit="1" customWidth="1"/>
    <col min="14083" max="14085" width="15.625" style="1" customWidth="1"/>
    <col min="14086" max="14086" width="14.25" style="1" customWidth="1"/>
    <col min="14087" max="14087" width="9.75" style="1" customWidth="1"/>
    <col min="14088" max="14336" width="9" style="1"/>
    <col min="14337" max="14337" width="10.625" style="1" customWidth="1"/>
    <col min="14338" max="14338" width="8.625" style="1" bestFit="1" customWidth="1"/>
    <col min="14339" max="14341" width="15.625" style="1" customWidth="1"/>
    <col min="14342" max="14342" width="14.25" style="1" customWidth="1"/>
    <col min="14343" max="14343" width="9.75" style="1" customWidth="1"/>
    <col min="14344" max="14592" width="9" style="1"/>
    <col min="14593" max="14593" width="10.625" style="1" customWidth="1"/>
    <col min="14594" max="14594" width="8.625" style="1" bestFit="1" customWidth="1"/>
    <col min="14595" max="14597" width="15.625" style="1" customWidth="1"/>
    <col min="14598" max="14598" width="14.25" style="1" customWidth="1"/>
    <col min="14599" max="14599" width="9.75" style="1" customWidth="1"/>
    <col min="14600" max="14848" width="9" style="1"/>
    <col min="14849" max="14849" width="10.625" style="1" customWidth="1"/>
    <col min="14850" max="14850" width="8.625" style="1" bestFit="1" customWidth="1"/>
    <col min="14851" max="14853" width="15.625" style="1" customWidth="1"/>
    <col min="14854" max="14854" width="14.25" style="1" customWidth="1"/>
    <col min="14855" max="14855" width="9.75" style="1" customWidth="1"/>
    <col min="14856" max="15104" width="9" style="1"/>
    <col min="15105" max="15105" width="10.625" style="1" customWidth="1"/>
    <col min="15106" max="15106" width="8.625" style="1" bestFit="1" customWidth="1"/>
    <col min="15107" max="15109" width="15.625" style="1" customWidth="1"/>
    <col min="15110" max="15110" width="14.25" style="1" customWidth="1"/>
    <col min="15111" max="15111" width="9.75" style="1" customWidth="1"/>
    <col min="15112" max="15360" width="9" style="1"/>
    <col min="15361" max="15361" width="10.625" style="1" customWidth="1"/>
    <col min="15362" max="15362" width="8.625" style="1" bestFit="1" customWidth="1"/>
    <col min="15363" max="15365" width="15.625" style="1" customWidth="1"/>
    <col min="15366" max="15366" width="14.25" style="1" customWidth="1"/>
    <col min="15367" max="15367" width="9.75" style="1" customWidth="1"/>
    <col min="15368" max="15616" width="9" style="1"/>
    <col min="15617" max="15617" width="10.625" style="1" customWidth="1"/>
    <col min="15618" max="15618" width="8.625" style="1" bestFit="1" customWidth="1"/>
    <col min="15619" max="15621" width="15.625" style="1" customWidth="1"/>
    <col min="15622" max="15622" width="14.25" style="1" customWidth="1"/>
    <col min="15623" max="15623" width="9.75" style="1" customWidth="1"/>
    <col min="15624" max="15872" width="9" style="1"/>
    <col min="15873" max="15873" width="10.625" style="1" customWidth="1"/>
    <col min="15874" max="15874" width="8.625" style="1" bestFit="1" customWidth="1"/>
    <col min="15875" max="15877" width="15.625" style="1" customWidth="1"/>
    <col min="15878" max="15878" width="14.25" style="1" customWidth="1"/>
    <col min="15879" max="15879" width="9.75" style="1" customWidth="1"/>
    <col min="15880" max="16128" width="9" style="1"/>
    <col min="16129" max="16129" width="10.625" style="1" customWidth="1"/>
    <col min="16130" max="16130" width="8.625" style="1" bestFit="1" customWidth="1"/>
    <col min="16131" max="16133" width="15.625" style="1" customWidth="1"/>
    <col min="16134" max="16134" width="14.25" style="1" customWidth="1"/>
    <col min="16135" max="16135" width="9.7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33</v>
      </c>
      <c r="G2" s="15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79459</v>
      </c>
      <c r="D5" s="5">
        <v>79535</v>
      </c>
      <c r="E5" s="6">
        <f t="shared" ref="E5:E12" si="0">C5-D5</f>
        <v>-76</v>
      </c>
      <c r="F5" s="42">
        <f>C5+C6</f>
        <v>85915</v>
      </c>
      <c r="G5" s="44">
        <f>F5-D5-D6</f>
        <v>-47</v>
      </c>
    </row>
    <row r="6" spans="1:7" ht="24" customHeight="1">
      <c r="A6" s="37"/>
      <c r="B6" s="4" t="s">
        <v>2</v>
      </c>
      <c r="C6" s="5">
        <v>6456</v>
      </c>
      <c r="D6" s="5">
        <v>6427</v>
      </c>
      <c r="E6" s="6">
        <f t="shared" si="0"/>
        <v>29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78383</v>
      </c>
      <c r="D7" s="5">
        <v>78435</v>
      </c>
      <c r="E7" s="6">
        <f t="shared" si="0"/>
        <v>-52</v>
      </c>
      <c r="F7" s="42">
        <f>C7+C8</f>
        <v>83689</v>
      </c>
      <c r="G7" s="44">
        <f>F7-D7-D8</f>
        <v>-16</v>
      </c>
    </row>
    <row r="8" spans="1:7" ht="24" customHeight="1">
      <c r="A8" s="37"/>
      <c r="B8" s="4" t="s">
        <v>2</v>
      </c>
      <c r="C8" s="5">
        <v>5306</v>
      </c>
      <c r="D8" s="5">
        <v>5270</v>
      </c>
      <c r="E8" s="6">
        <f t="shared" si="0"/>
        <v>36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157842</v>
      </c>
      <c r="D9" s="7">
        <v>157970</v>
      </c>
      <c r="E9" s="6">
        <f t="shared" si="0"/>
        <v>-128</v>
      </c>
      <c r="F9" s="42">
        <f>C9+C10</f>
        <v>169604</v>
      </c>
      <c r="G9" s="44">
        <f>F9-D9-D10</f>
        <v>-63</v>
      </c>
    </row>
    <row r="10" spans="1:7" ht="24" customHeight="1">
      <c r="A10" s="37"/>
      <c r="B10" s="4" t="s">
        <v>2</v>
      </c>
      <c r="C10" s="7">
        <v>11762</v>
      </c>
      <c r="D10" s="7">
        <v>11697</v>
      </c>
      <c r="E10" s="6">
        <f t="shared" si="0"/>
        <v>65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62561</v>
      </c>
      <c r="D11" s="7">
        <v>62546</v>
      </c>
      <c r="E11" s="6">
        <f t="shared" si="0"/>
        <v>15</v>
      </c>
      <c r="F11" s="42">
        <f>C11+C12</f>
        <v>68744</v>
      </c>
      <c r="G11" s="44">
        <f>F11-D11-D12</f>
        <v>49</v>
      </c>
    </row>
    <row r="12" spans="1:7" ht="24" customHeight="1">
      <c r="A12" s="37"/>
      <c r="B12" s="4" t="s">
        <v>2</v>
      </c>
      <c r="C12" s="7">
        <v>6183</v>
      </c>
      <c r="D12" s="7">
        <v>6149</v>
      </c>
      <c r="E12" s="6">
        <f t="shared" si="0"/>
        <v>34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39</v>
      </c>
      <c r="D17" s="12">
        <v>-84</v>
      </c>
      <c r="E17" s="12">
        <v>145</v>
      </c>
      <c r="F17" s="12">
        <v>-176</v>
      </c>
      <c r="G17" s="13">
        <f t="shared" ref="G17:G22" si="1">SUM(C17:F17)</f>
        <v>-76</v>
      </c>
    </row>
    <row r="18" spans="1:7" ht="21" customHeight="1">
      <c r="A18" s="37"/>
      <c r="B18" s="4" t="s">
        <v>2</v>
      </c>
      <c r="C18" s="11">
        <v>4</v>
      </c>
      <c r="D18" s="12">
        <v>-1</v>
      </c>
      <c r="E18" s="12">
        <v>134</v>
      </c>
      <c r="F18" s="12">
        <v>-108</v>
      </c>
      <c r="G18" s="13">
        <f t="shared" si="1"/>
        <v>29</v>
      </c>
    </row>
    <row r="19" spans="1:7" ht="21" customHeight="1">
      <c r="A19" s="37" t="s">
        <v>9</v>
      </c>
      <c r="B19" s="4" t="s">
        <v>1</v>
      </c>
      <c r="C19" s="11">
        <v>44</v>
      </c>
      <c r="D19" s="12">
        <v>-69</v>
      </c>
      <c r="E19" s="12">
        <v>117</v>
      </c>
      <c r="F19" s="12">
        <v>-144</v>
      </c>
      <c r="G19" s="13">
        <f t="shared" si="1"/>
        <v>-52</v>
      </c>
    </row>
    <row r="20" spans="1:7" ht="21" customHeight="1">
      <c r="A20" s="37"/>
      <c r="B20" s="4" t="s">
        <v>2</v>
      </c>
      <c r="C20" s="11">
        <v>5</v>
      </c>
      <c r="D20" s="12">
        <v>0</v>
      </c>
      <c r="E20" s="12">
        <v>84</v>
      </c>
      <c r="F20" s="12">
        <v>-53</v>
      </c>
      <c r="G20" s="13">
        <f t="shared" si="1"/>
        <v>36</v>
      </c>
    </row>
    <row r="21" spans="1:7" ht="21" customHeight="1">
      <c r="A21" s="37" t="s">
        <v>10</v>
      </c>
      <c r="B21" s="4" t="s">
        <v>1</v>
      </c>
      <c r="C21" s="11">
        <f>SUM(C17+C19)</f>
        <v>83</v>
      </c>
      <c r="D21" s="12">
        <f t="shared" ref="D21:F22" si="2">SUM(D17+D19)</f>
        <v>-153</v>
      </c>
      <c r="E21" s="12">
        <f t="shared" si="2"/>
        <v>262</v>
      </c>
      <c r="F21" s="12">
        <f t="shared" si="2"/>
        <v>-320</v>
      </c>
      <c r="G21" s="13">
        <f t="shared" si="1"/>
        <v>-128</v>
      </c>
    </row>
    <row r="22" spans="1:7" ht="21" customHeight="1">
      <c r="A22" s="37"/>
      <c r="B22" s="4" t="s">
        <v>2</v>
      </c>
      <c r="C22" s="11">
        <f>SUM(C18+C20)</f>
        <v>9</v>
      </c>
      <c r="D22" s="12">
        <f t="shared" si="2"/>
        <v>-1</v>
      </c>
      <c r="E22" s="12">
        <f t="shared" si="2"/>
        <v>218</v>
      </c>
      <c r="F22" s="12">
        <f t="shared" si="2"/>
        <v>-161</v>
      </c>
      <c r="G22" s="13">
        <f t="shared" si="1"/>
        <v>65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8295-824D-49F7-BEAA-9C3A2D3FB60F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8.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8.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8.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8.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8.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8.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8.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8.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8.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8.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8.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8.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8.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8.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8.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8.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8.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8.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8.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8.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8.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8.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8.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8.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8.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8.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8.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8.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8.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8.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8.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8.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8.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8.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8.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8.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8.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8.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8.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8.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8.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8.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8.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8.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8.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8.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8.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8.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8.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8.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8.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8.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8.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8.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8.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8.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8.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8.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8.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8.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8.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8.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8.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8.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34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19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79416</v>
      </c>
      <c r="D5" s="5">
        <v>79459</v>
      </c>
      <c r="E5" s="6">
        <f t="shared" ref="E5:E12" si="0">C5-D5</f>
        <v>-43</v>
      </c>
      <c r="F5" s="42">
        <f>C5+C6</f>
        <v>85945</v>
      </c>
      <c r="G5" s="44">
        <f>F5-D5-D6</f>
        <v>30</v>
      </c>
    </row>
    <row r="6" spans="1:7" ht="24" customHeight="1">
      <c r="A6" s="37"/>
      <c r="B6" s="4" t="s">
        <v>2</v>
      </c>
      <c r="C6" s="5">
        <v>6529</v>
      </c>
      <c r="D6" s="5">
        <v>6456</v>
      </c>
      <c r="E6" s="6">
        <f t="shared" si="0"/>
        <v>73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78343</v>
      </c>
      <c r="D7" s="5">
        <v>78383</v>
      </c>
      <c r="E7" s="6">
        <f t="shared" si="0"/>
        <v>-40</v>
      </c>
      <c r="F7" s="42">
        <f>C7+C8</f>
        <v>83691</v>
      </c>
      <c r="G7" s="44">
        <f>F7-D7-D8</f>
        <v>2</v>
      </c>
    </row>
    <row r="8" spans="1:7" ht="24" customHeight="1">
      <c r="A8" s="37"/>
      <c r="B8" s="4" t="s">
        <v>2</v>
      </c>
      <c r="C8" s="5">
        <v>5348</v>
      </c>
      <c r="D8" s="5">
        <v>5306</v>
      </c>
      <c r="E8" s="6">
        <f t="shared" si="0"/>
        <v>42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157759</v>
      </c>
      <c r="D9" s="7">
        <v>157842</v>
      </c>
      <c r="E9" s="6">
        <f t="shared" si="0"/>
        <v>-83</v>
      </c>
      <c r="F9" s="42">
        <f>C9+C10</f>
        <v>169636</v>
      </c>
      <c r="G9" s="44">
        <f>F9-D9-D10</f>
        <v>32</v>
      </c>
    </row>
    <row r="10" spans="1:7" ht="24" customHeight="1">
      <c r="A10" s="37"/>
      <c r="B10" s="4" t="s">
        <v>2</v>
      </c>
      <c r="C10" s="7">
        <v>11877</v>
      </c>
      <c r="D10" s="7">
        <v>11762</v>
      </c>
      <c r="E10" s="6">
        <f t="shared" si="0"/>
        <v>115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62561</v>
      </c>
      <c r="D11" s="7">
        <v>62561</v>
      </c>
      <c r="E11" s="6">
        <f t="shared" si="0"/>
        <v>0</v>
      </c>
      <c r="F11" s="42">
        <f>C11+C12</f>
        <v>68820</v>
      </c>
      <c r="G11" s="44">
        <f>F11-D11-D12</f>
        <v>76</v>
      </c>
    </row>
    <row r="12" spans="1:7" ht="24" customHeight="1">
      <c r="A12" s="37"/>
      <c r="B12" s="4" t="s">
        <v>2</v>
      </c>
      <c r="C12" s="7">
        <v>6259</v>
      </c>
      <c r="D12" s="7">
        <v>6183</v>
      </c>
      <c r="E12" s="6">
        <f t="shared" si="0"/>
        <v>76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39</v>
      </c>
      <c r="D17" s="12">
        <v>-73</v>
      </c>
      <c r="E17" s="12">
        <v>155</v>
      </c>
      <c r="F17" s="12">
        <v>-164</v>
      </c>
      <c r="G17" s="13">
        <f t="shared" ref="G17:G22" si="1">SUM(C17:F17)</f>
        <v>-43</v>
      </c>
    </row>
    <row r="18" spans="1:7" ht="21" customHeight="1">
      <c r="A18" s="37"/>
      <c r="B18" s="4" t="s">
        <v>2</v>
      </c>
      <c r="C18" s="11">
        <v>6</v>
      </c>
      <c r="D18" s="12">
        <v>0</v>
      </c>
      <c r="E18" s="12">
        <v>173</v>
      </c>
      <c r="F18" s="12">
        <v>-106</v>
      </c>
      <c r="G18" s="13">
        <f t="shared" si="1"/>
        <v>73</v>
      </c>
    </row>
    <row r="19" spans="1:7" ht="21" customHeight="1">
      <c r="A19" s="37" t="s">
        <v>9</v>
      </c>
      <c r="B19" s="4" t="s">
        <v>1</v>
      </c>
      <c r="C19" s="11">
        <v>53</v>
      </c>
      <c r="D19" s="12">
        <v>-77</v>
      </c>
      <c r="E19" s="12">
        <v>109</v>
      </c>
      <c r="F19" s="12">
        <v>-125</v>
      </c>
      <c r="G19" s="13">
        <f t="shared" si="1"/>
        <v>-40</v>
      </c>
    </row>
    <row r="20" spans="1:7" ht="21" customHeight="1">
      <c r="A20" s="37"/>
      <c r="B20" s="4" t="s">
        <v>2</v>
      </c>
      <c r="C20" s="11">
        <v>7</v>
      </c>
      <c r="D20" s="12">
        <v>0</v>
      </c>
      <c r="E20" s="12">
        <v>103</v>
      </c>
      <c r="F20" s="12">
        <v>-68</v>
      </c>
      <c r="G20" s="13">
        <f t="shared" si="1"/>
        <v>42</v>
      </c>
    </row>
    <row r="21" spans="1:7" ht="21" customHeight="1">
      <c r="A21" s="37" t="s">
        <v>10</v>
      </c>
      <c r="B21" s="4" t="s">
        <v>1</v>
      </c>
      <c r="C21" s="11">
        <f>SUM(C17+C19)</f>
        <v>92</v>
      </c>
      <c r="D21" s="12">
        <f t="shared" ref="D21:F22" si="2">SUM(D17+D19)</f>
        <v>-150</v>
      </c>
      <c r="E21" s="12">
        <f t="shared" si="2"/>
        <v>264</v>
      </c>
      <c r="F21" s="12">
        <f t="shared" si="2"/>
        <v>-289</v>
      </c>
      <c r="G21" s="13">
        <f t="shared" si="1"/>
        <v>-83</v>
      </c>
    </row>
    <row r="22" spans="1:7" ht="21" customHeight="1">
      <c r="A22" s="37"/>
      <c r="B22" s="4" t="s">
        <v>2</v>
      </c>
      <c r="C22" s="11">
        <f>SUM(C18+C20)</f>
        <v>13</v>
      </c>
      <c r="D22" s="12">
        <f t="shared" si="2"/>
        <v>0</v>
      </c>
      <c r="E22" s="12">
        <f t="shared" si="2"/>
        <v>276</v>
      </c>
      <c r="F22" s="12">
        <f t="shared" si="2"/>
        <v>-174</v>
      </c>
      <c r="G22" s="13">
        <f t="shared" si="1"/>
        <v>115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82D3-F6FE-493D-BA99-E109191DAED7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35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79383</v>
      </c>
      <c r="D5" s="5">
        <v>79416</v>
      </c>
      <c r="E5" s="6">
        <f t="shared" ref="E5:E12" si="0">C5-D5</f>
        <v>-33</v>
      </c>
      <c r="F5" s="42">
        <f>C5+C6</f>
        <v>85961</v>
      </c>
      <c r="G5" s="44">
        <f>F5-D5-D6</f>
        <v>16</v>
      </c>
    </row>
    <row r="6" spans="1:7" ht="24" customHeight="1">
      <c r="A6" s="37"/>
      <c r="B6" s="4" t="s">
        <v>2</v>
      </c>
      <c r="C6" s="5">
        <v>6578</v>
      </c>
      <c r="D6" s="5">
        <v>6529</v>
      </c>
      <c r="E6" s="6">
        <f t="shared" si="0"/>
        <v>49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78339</v>
      </c>
      <c r="D7" s="5">
        <v>78343</v>
      </c>
      <c r="E7" s="6">
        <f t="shared" si="0"/>
        <v>-4</v>
      </c>
      <c r="F7" s="42">
        <f>C7+C8</f>
        <v>83715</v>
      </c>
      <c r="G7" s="44">
        <f>F7-D7-D8</f>
        <v>24</v>
      </c>
    </row>
    <row r="8" spans="1:7" ht="24" customHeight="1">
      <c r="A8" s="37"/>
      <c r="B8" s="4" t="s">
        <v>2</v>
      </c>
      <c r="C8" s="5">
        <v>5376</v>
      </c>
      <c r="D8" s="5">
        <v>5348</v>
      </c>
      <c r="E8" s="6">
        <f t="shared" si="0"/>
        <v>28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157722</v>
      </c>
      <c r="D9" s="7">
        <v>157759</v>
      </c>
      <c r="E9" s="6">
        <f t="shared" si="0"/>
        <v>-37</v>
      </c>
      <c r="F9" s="42">
        <f>C9+C10</f>
        <v>169676</v>
      </c>
      <c r="G9" s="44">
        <f>F9-D9-D10</f>
        <v>40</v>
      </c>
    </row>
    <row r="10" spans="1:7" ht="24" customHeight="1">
      <c r="A10" s="37"/>
      <c r="B10" s="4" t="s">
        <v>2</v>
      </c>
      <c r="C10" s="7">
        <v>11954</v>
      </c>
      <c r="D10" s="7">
        <v>11877</v>
      </c>
      <c r="E10" s="6">
        <f t="shared" si="0"/>
        <v>77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62604</v>
      </c>
      <c r="D11" s="7">
        <v>62561</v>
      </c>
      <c r="E11" s="6">
        <f t="shared" si="0"/>
        <v>43</v>
      </c>
      <c r="F11" s="42">
        <f>C11+C12</f>
        <v>68892</v>
      </c>
      <c r="G11" s="44">
        <f>F11-D11-D12</f>
        <v>72</v>
      </c>
    </row>
    <row r="12" spans="1:7" ht="24" customHeight="1">
      <c r="A12" s="37"/>
      <c r="B12" s="4" t="s">
        <v>2</v>
      </c>
      <c r="C12" s="7">
        <v>6288</v>
      </c>
      <c r="D12" s="7">
        <v>6259</v>
      </c>
      <c r="E12" s="6">
        <f t="shared" si="0"/>
        <v>29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48</v>
      </c>
      <c r="D17" s="12">
        <v>-68</v>
      </c>
      <c r="E17" s="12">
        <v>149</v>
      </c>
      <c r="F17" s="12">
        <v>-162</v>
      </c>
      <c r="G17" s="13">
        <f t="shared" ref="G17:G22" si="1">SUM(C17:F17)</f>
        <v>-33</v>
      </c>
    </row>
    <row r="18" spans="1:7" ht="21" customHeight="1">
      <c r="A18" s="37"/>
      <c r="B18" s="4" t="s">
        <v>2</v>
      </c>
      <c r="C18" s="11">
        <v>4</v>
      </c>
      <c r="D18" s="12">
        <v>0</v>
      </c>
      <c r="E18" s="12">
        <v>191</v>
      </c>
      <c r="F18" s="12">
        <v>-146</v>
      </c>
      <c r="G18" s="13">
        <f t="shared" si="1"/>
        <v>49</v>
      </c>
    </row>
    <row r="19" spans="1:7" ht="21" customHeight="1">
      <c r="A19" s="37" t="s">
        <v>9</v>
      </c>
      <c r="B19" s="4" t="s">
        <v>1</v>
      </c>
      <c r="C19" s="11">
        <v>39</v>
      </c>
      <c r="D19" s="12">
        <v>-59</v>
      </c>
      <c r="E19" s="12">
        <v>112</v>
      </c>
      <c r="F19" s="12">
        <v>-96</v>
      </c>
      <c r="G19" s="13">
        <f t="shared" si="1"/>
        <v>-4</v>
      </c>
    </row>
    <row r="20" spans="1:7" ht="21" customHeight="1">
      <c r="A20" s="37"/>
      <c r="B20" s="4" t="s">
        <v>2</v>
      </c>
      <c r="C20" s="11">
        <v>5</v>
      </c>
      <c r="D20" s="12">
        <v>-1</v>
      </c>
      <c r="E20" s="12">
        <v>95</v>
      </c>
      <c r="F20" s="12">
        <v>-71</v>
      </c>
      <c r="G20" s="13">
        <f t="shared" si="1"/>
        <v>28</v>
      </c>
    </row>
    <row r="21" spans="1:7" ht="21" customHeight="1">
      <c r="A21" s="37" t="s">
        <v>10</v>
      </c>
      <c r="B21" s="4" t="s">
        <v>1</v>
      </c>
      <c r="C21" s="11">
        <f>SUM(C17+C19)</f>
        <v>87</v>
      </c>
      <c r="D21" s="12">
        <f t="shared" ref="D21:F22" si="2">SUM(D17+D19)</f>
        <v>-127</v>
      </c>
      <c r="E21" s="12">
        <f t="shared" si="2"/>
        <v>261</v>
      </c>
      <c r="F21" s="12">
        <f t="shared" si="2"/>
        <v>-258</v>
      </c>
      <c r="G21" s="13">
        <f t="shared" si="1"/>
        <v>-37</v>
      </c>
    </row>
    <row r="22" spans="1:7" ht="21" customHeight="1">
      <c r="A22" s="37"/>
      <c r="B22" s="4" t="s">
        <v>2</v>
      </c>
      <c r="C22" s="11">
        <f>SUM(C18+C20)</f>
        <v>9</v>
      </c>
      <c r="D22" s="12">
        <f t="shared" si="2"/>
        <v>-1</v>
      </c>
      <c r="E22" s="12">
        <f t="shared" si="2"/>
        <v>286</v>
      </c>
      <c r="F22" s="12">
        <f t="shared" si="2"/>
        <v>-217</v>
      </c>
      <c r="G22" s="13">
        <f t="shared" si="1"/>
        <v>77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C18A-15B7-4293-B4F9-6B891125827A}">
  <dimension ref="A1:G22"/>
  <sheetViews>
    <sheetView view="pageBreakPreview" zoomScale="90" zoomScaleNormal="100" zoomScaleSheetLayoutView="90" workbookViewId="0">
      <selection activeCell="A3" sqref="A3"/>
    </sheetView>
  </sheetViews>
  <sheetFormatPr defaultRowHeight="14.25"/>
  <cols>
    <col min="1" max="1" width="10.625" style="1" customWidth="1"/>
    <col min="2" max="2" width="8.625" style="2" bestFit="1" customWidth="1"/>
    <col min="3" max="6" width="15.625" style="1" customWidth="1"/>
    <col min="7" max="7" width="10.625" style="1" customWidth="1"/>
    <col min="8" max="256" width="9" style="1"/>
    <col min="257" max="257" width="10.625" style="1" customWidth="1"/>
    <col min="258" max="258" width="8.625" style="1" bestFit="1" customWidth="1"/>
    <col min="259" max="262" width="15.625" style="1" customWidth="1"/>
    <col min="263" max="263" width="10.625" style="1" customWidth="1"/>
    <col min="264" max="512" width="9" style="1"/>
    <col min="513" max="513" width="10.625" style="1" customWidth="1"/>
    <col min="514" max="514" width="8.625" style="1" bestFit="1" customWidth="1"/>
    <col min="515" max="518" width="15.625" style="1" customWidth="1"/>
    <col min="519" max="519" width="10.625" style="1" customWidth="1"/>
    <col min="520" max="768" width="9" style="1"/>
    <col min="769" max="769" width="10.625" style="1" customWidth="1"/>
    <col min="770" max="770" width="8.625" style="1" bestFit="1" customWidth="1"/>
    <col min="771" max="774" width="15.625" style="1" customWidth="1"/>
    <col min="775" max="775" width="10.625" style="1" customWidth="1"/>
    <col min="776" max="1024" width="9" style="1"/>
    <col min="1025" max="1025" width="10.625" style="1" customWidth="1"/>
    <col min="1026" max="1026" width="8.625" style="1" bestFit="1" customWidth="1"/>
    <col min="1027" max="1030" width="15.625" style="1" customWidth="1"/>
    <col min="1031" max="1031" width="10.625" style="1" customWidth="1"/>
    <col min="1032" max="1280" width="9" style="1"/>
    <col min="1281" max="1281" width="10.625" style="1" customWidth="1"/>
    <col min="1282" max="1282" width="8.625" style="1" bestFit="1" customWidth="1"/>
    <col min="1283" max="1286" width="15.625" style="1" customWidth="1"/>
    <col min="1287" max="1287" width="10.625" style="1" customWidth="1"/>
    <col min="1288" max="1536" width="9" style="1"/>
    <col min="1537" max="1537" width="10.625" style="1" customWidth="1"/>
    <col min="1538" max="1538" width="8.625" style="1" bestFit="1" customWidth="1"/>
    <col min="1539" max="1542" width="15.625" style="1" customWidth="1"/>
    <col min="1543" max="1543" width="10.625" style="1" customWidth="1"/>
    <col min="1544" max="1792" width="9" style="1"/>
    <col min="1793" max="1793" width="10.625" style="1" customWidth="1"/>
    <col min="1794" max="1794" width="8.625" style="1" bestFit="1" customWidth="1"/>
    <col min="1795" max="1798" width="15.625" style="1" customWidth="1"/>
    <col min="1799" max="1799" width="10.625" style="1" customWidth="1"/>
    <col min="1800" max="2048" width="9" style="1"/>
    <col min="2049" max="2049" width="10.625" style="1" customWidth="1"/>
    <col min="2050" max="2050" width="8.625" style="1" bestFit="1" customWidth="1"/>
    <col min="2051" max="2054" width="15.625" style="1" customWidth="1"/>
    <col min="2055" max="2055" width="10.625" style="1" customWidth="1"/>
    <col min="2056" max="2304" width="9" style="1"/>
    <col min="2305" max="2305" width="10.625" style="1" customWidth="1"/>
    <col min="2306" max="2306" width="8.625" style="1" bestFit="1" customWidth="1"/>
    <col min="2307" max="2310" width="15.625" style="1" customWidth="1"/>
    <col min="2311" max="2311" width="10.625" style="1" customWidth="1"/>
    <col min="2312" max="2560" width="9" style="1"/>
    <col min="2561" max="2561" width="10.625" style="1" customWidth="1"/>
    <col min="2562" max="2562" width="8.625" style="1" bestFit="1" customWidth="1"/>
    <col min="2563" max="2566" width="15.625" style="1" customWidth="1"/>
    <col min="2567" max="2567" width="10.625" style="1" customWidth="1"/>
    <col min="2568" max="2816" width="9" style="1"/>
    <col min="2817" max="2817" width="10.625" style="1" customWidth="1"/>
    <col min="2818" max="2818" width="8.625" style="1" bestFit="1" customWidth="1"/>
    <col min="2819" max="2822" width="15.625" style="1" customWidth="1"/>
    <col min="2823" max="2823" width="10.625" style="1" customWidth="1"/>
    <col min="2824" max="3072" width="9" style="1"/>
    <col min="3073" max="3073" width="10.625" style="1" customWidth="1"/>
    <col min="3074" max="3074" width="8.625" style="1" bestFit="1" customWidth="1"/>
    <col min="3075" max="3078" width="15.625" style="1" customWidth="1"/>
    <col min="3079" max="3079" width="10.625" style="1" customWidth="1"/>
    <col min="3080" max="3328" width="9" style="1"/>
    <col min="3329" max="3329" width="10.625" style="1" customWidth="1"/>
    <col min="3330" max="3330" width="8.625" style="1" bestFit="1" customWidth="1"/>
    <col min="3331" max="3334" width="15.625" style="1" customWidth="1"/>
    <col min="3335" max="3335" width="10.625" style="1" customWidth="1"/>
    <col min="3336" max="3584" width="9" style="1"/>
    <col min="3585" max="3585" width="10.625" style="1" customWidth="1"/>
    <col min="3586" max="3586" width="8.625" style="1" bestFit="1" customWidth="1"/>
    <col min="3587" max="3590" width="15.625" style="1" customWidth="1"/>
    <col min="3591" max="3591" width="10.625" style="1" customWidth="1"/>
    <col min="3592" max="3840" width="9" style="1"/>
    <col min="3841" max="3841" width="10.625" style="1" customWidth="1"/>
    <col min="3842" max="3842" width="8.625" style="1" bestFit="1" customWidth="1"/>
    <col min="3843" max="3846" width="15.625" style="1" customWidth="1"/>
    <col min="3847" max="3847" width="10.625" style="1" customWidth="1"/>
    <col min="3848" max="4096" width="9" style="1"/>
    <col min="4097" max="4097" width="10.625" style="1" customWidth="1"/>
    <col min="4098" max="4098" width="8.625" style="1" bestFit="1" customWidth="1"/>
    <col min="4099" max="4102" width="15.625" style="1" customWidth="1"/>
    <col min="4103" max="4103" width="10.625" style="1" customWidth="1"/>
    <col min="4104" max="4352" width="9" style="1"/>
    <col min="4353" max="4353" width="10.625" style="1" customWidth="1"/>
    <col min="4354" max="4354" width="8.625" style="1" bestFit="1" customWidth="1"/>
    <col min="4355" max="4358" width="15.625" style="1" customWidth="1"/>
    <col min="4359" max="4359" width="10.625" style="1" customWidth="1"/>
    <col min="4360" max="4608" width="9" style="1"/>
    <col min="4609" max="4609" width="10.625" style="1" customWidth="1"/>
    <col min="4610" max="4610" width="8.625" style="1" bestFit="1" customWidth="1"/>
    <col min="4611" max="4614" width="15.625" style="1" customWidth="1"/>
    <col min="4615" max="4615" width="10.625" style="1" customWidth="1"/>
    <col min="4616" max="4864" width="9" style="1"/>
    <col min="4865" max="4865" width="10.625" style="1" customWidth="1"/>
    <col min="4866" max="4866" width="8.625" style="1" bestFit="1" customWidth="1"/>
    <col min="4867" max="4870" width="15.625" style="1" customWidth="1"/>
    <col min="4871" max="4871" width="10.625" style="1" customWidth="1"/>
    <col min="4872" max="5120" width="9" style="1"/>
    <col min="5121" max="5121" width="10.625" style="1" customWidth="1"/>
    <col min="5122" max="5122" width="8.625" style="1" bestFit="1" customWidth="1"/>
    <col min="5123" max="5126" width="15.625" style="1" customWidth="1"/>
    <col min="5127" max="5127" width="10.625" style="1" customWidth="1"/>
    <col min="5128" max="5376" width="9" style="1"/>
    <col min="5377" max="5377" width="10.625" style="1" customWidth="1"/>
    <col min="5378" max="5378" width="8.625" style="1" bestFit="1" customWidth="1"/>
    <col min="5379" max="5382" width="15.625" style="1" customWidth="1"/>
    <col min="5383" max="5383" width="10.625" style="1" customWidth="1"/>
    <col min="5384" max="5632" width="9" style="1"/>
    <col min="5633" max="5633" width="10.625" style="1" customWidth="1"/>
    <col min="5634" max="5634" width="8.625" style="1" bestFit="1" customWidth="1"/>
    <col min="5635" max="5638" width="15.625" style="1" customWidth="1"/>
    <col min="5639" max="5639" width="10.625" style="1" customWidth="1"/>
    <col min="5640" max="5888" width="9" style="1"/>
    <col min="5889" max="5889" width="10.625" style="1" customWidth="1"/>
    <col min="5890" max="5890" width="8.625" style="1" bestFit="1" customWidth="1"/>
    <col min="5891" max="5894" width="15.625" style="1" customWidth="1"/>
    <col min="5895" max="5895" width="10.625" style="1" customWidth="1"/>
    <col min="5896" max="6144" width="9" style="1"/>
    <col min="6145" max="6145" width="10.625" style="1" customWidth="1"/>
    <col min="6146" max="6146" width="8.625" style="1" bestFit="1" customWidth="1"/>
    <col min="6147" max="6150" width="15.625" style="1" customWidth="1"/>
    <col min="6151" max="6151" width="10.625" style="1" customWidth="1"/>
    <col min="6152" max="6400" width="9" style="1"/>
    <col min="6401" max="6401" width="10.625" style="1" customWidth="1"/>
    <col min="6402" max="6402" width="8.625" style="1" bestFit="1" customWidth="1"/>
    <col min="6403" max="6406" width="15.625" style="1" customWidth="1"/>
    <col min="6407" max="6407" width="10.625" style="1" customWidth="1"/>
    <col min="6408" max="6656" width="9" style="1"/>
    <col min="6657" max="6657" width="10.625" style="1" customWidth="1"/>
    <col min="6658" max="6658" width="8.625" style="1" bestFit="1" customWidth="1"/>
    <col min="6659" max="6662" width="15.625" style="1" customWidth="1"/>
    <col min="6663" max="6663" width="10.625" style="1" customWidth="1"/>
    <col min="6664" max="6912" width="9" style="1"/>
    <col min="6913" max="6913" width="10.625" style="1" customWidth="1"/>
    <col min="6914" max="6914" width="8.625" style="1" bestFit="1" customWidth="1"/>
    <col min="6915" max="6918" width="15.625" style="1" customWidth="1"/>
    <col min="6919" max="6919" width="10.625" style="1" customWidth="1"/>
    <col min="6920" max="7168" width="9" style="1"/>
    <col min="7169" max="7169" width="10.625" style="1" customWidth="1"/>
    <col min="7170" max="7170" width="8.625" style="1" bestFit="1" customWidth="1"/>
    <col min="7171" max="7174" width="15.625" style="1" customWidth="1"/>
    <col min="7175" max="7175" width="10.625" style="1" customWidth="1"/>
    <col min="7176" max="7424" width="9" style="1"/>
    <col min="7425" max="7425" width="10.625" style="1" customWidth="1"/>
    <col min="7426" max="7426" width="8.625" style="1" bestFit="1" customWidth="1"/>
    <col min="7427" max="7430" width="15.625" style="1" customWidth="1"/>
    <col min="7431" max="7431" width="10.625" style="1" customWidth="1"/>
    <col min="7432" max="7680" width="9" style="1"/>
    <col min="7681" max="7681" width="10.625" style="1" customWidth="1"/>
    <col min="7682" max="7682" width="8.625" style="1" bestFit="1" customWidth="1"/>
    <col min="7683" max="7686" width="15.625" style="1" customWidth="1"/>
    <col min="7687" max="7687" width="10.625" style="1" customWidth="1"/>
    <col min="7688" max="7936" width="9" style="1"/>
    <col min="7937" max="7937" width="10.625" style="1" customWidth="1"/>
    <col min="7938" max="7938" width="8.625" style="1" bestFit="1" customWidth="1"/>
    <col min="7939" max="7942" width="15.625" style="1" customWidth="1"/>
    <col min="7943" max="7943" width="10.625" style="1" customWidth="1"/>
    <col min="7944" max="8192" width="9" style="1"/>
    <col min="8193" max="8193" width="10.625" style="1" customWidth="1"/>
    <col min="8194" max="8194" width="8.625" style="1" bestFit="1" customWidth="1"/>
    <col min="8195" max="8198" width="15.625" style="1" customWidth="1"/>
    <col min="8199" max="8199" width="10.625" style="1" customWidth="1"/>
    <col min="8200" max="8448" width="9" style="1"/>
    <col min="8449" max="8449" width="10.625" style="1" customWidth="1"/>
    <col min="8450" max="8450" width="8.625" style="1" bestFit="1" customWidth="1"/>
    <col min="8451" max="8454" width="15.625" style="1" customWidth="1"/>
    <col min="8455" max="8455" width="10.625" style="1" customWidth="1"/>
    <col min="8456" max="8704" width="9" style="1"/>
    <col min="8705" max="8705" width="10.625" style="1" customWidth="1"/>
    <col min="8706" max="8706" width="8.625" style="1" bestFit="1" customWidth="1"/>
    <col min="8707" max="8710" width="15.625" style="1" customWidth="1"/>
    <col min="8711" max="8711" width="10.625" style="1" customWidth="1"/>
    <col min="8712" max="8960" width="9" style="1"/>
    <col min="8961" max="8961" width="10.625" style="1" customWidth="1"/>
    <col min="8962" max="8962" width="8.625" style="1" bestFit="1" customWidth="1"/>
    <col min="8963" max="8966" width="15.625" style="1" customWidth="1"/>
    <col min="8967" max="8967" width="10.625" style="1" customWidth="1"/>
    <col min="8968" max="9216" width="9" style="1"/>
    <col min="9217" max="9217" width="10.625" style="1" customWidth="1"/>
    <col min="9218" max="9218" width="8.625" style="1" bestFit="1" customWidth="1"/>
    <col min="9219" max="9222" width="15.625" style="1" customWidth="1"/>
    <col min="9223" max="9223" width="10.625" style="1" customWidth="1"/>
    <col min="9224" max="9472" width="9" style="1"/>
    <col min="9473" max="9473" width="10.625" style="1" customWidth="1"/>
    <col min="9474" max="9474" width="8.625" style="1" bestFit="1" customWidth="1"/>
    <col min="9475" max="9478" width="15.625" style="1" customWidth="1"/>
    <col min="9479" max="9479" width="10.625" style="1" customWidth="1"/>
    <col min="9480" max="9728" width="9" style="1"/>
    <col min="9729" max="9729" width="10.625" style="1" customWidth="1"/>
    <col min="9730" max="9730" width="8.625" style="1" bestFit="1" customWidth="1"/>
    <col min="9731" max="9734" width="15.625" style="1" customWidth="1"/>
    <col min="9735" max="9735" width="10.625" style="1" customWidth="1"/>
    <col min="9736" max="9984" width="9" style="1"/>
    <col min="9985" max="9985" width="10.625" style="1" customWidth="1"/>
    <col min="9986" max="9986" width="8.625" style="1" bestFit="1" customWidth="1"/>
    <col min="9987" max="9990" width="15.625" style="1" customWidth="1"/>
    <col min="9991" max="9991" width="10.625" style="1" customWidth="1"/>
    <col min="9992" max="10240" width="9" style="1"/>
    <col min="10241" max="10241" width="10.625" style="1" customWidth="1"/>
    <col min="10242" max="10242" width="8.625" style="1" bestFit="1" customWidth="1"/>
    <col min="10243" max="10246" width="15.625" style="1" customWidth="1"/>
    <col min="10247" max="10247" width="10.625" style="1" customWidth="1"/>
    <col min="10248" max="10496" width="9" style="1"/>
    <col min="10497" max="10497" width="10.625" style="1" customWidth="1"/>
    <col min="10498" max="10498" width="8.625" style="1" bestFit="1" customWidth="1"/>
    <col min="10499" max="10502" width="15.625" style="1" customWidth="1"/>
    <col min="10503" max="10503" width="10.625" style="1" customWidth="1"/>
    <col min="10504" max="10752" width="9" style="1"/>
    <col min="10753" max="10753" width="10.625" style="1" customWidth="1"/>
    <col min="10754" max="10754" width="8.625" style="1" bestFit="1" customWidth="1"/>
    <col min="10755" max="10758" width="15.625" style="1" customWidth="1"/>
    <col min="10759" max="10759" width="10.625" style="1" customWidth="1"/>
    <col min="10760" max="11008" width="9" style="1"/>
    <col min="11009" max="11009" width="10.625" style="1" customWidth="1"/>
    <col min="11010" max="11010" width="8.625" style="1" bestFit="1" customWidth="1"/>
    <col min="11011" max="11014" width="15.625" style="1" customWidth="1"/>
    <col min="11015" max="11015" width="10.625" style="1" customWidth="1"/>
    <col min="11016" max="11264" width="9" style="1"/>
    <col min="11265" max="11265" width="10.625" style="1" customWidth="1"/>
    <col min="11266" max="11266" width="8.625" style="1" bestFit="1" customWidth="1"/>
    <col min="11267" max="11270" width="15.625" style="1" customWidth="1"/>
    <col min="11271" max="11271" width="10.625" style="1" customWidth="1"/>
    <col min="11272" max="11520" width="9" style="1"/>
    <col min="11521" max="11521" width="10.625" style="1" customWidth="1"/>
    <col min="11522" max="11522" width="8.625" style="1" bestFit="1" customWidth="1"/>
    <col min="11523" max="11526" width="15.625" style="1" customWidth="1"/>
    <col min="11527" max="11527" width="10.625" style="1" customWidth="1"/>
    <col min="11528" max="11776" width="9" style="1"/>
    <col min="11777" max="11777" width="10.625" style="1" customWidth="1"/>
    <col min="11778" max="11778" width="8.625" style="1" bestFit="1" customWidth="1"/>
    <col min="11779" max="11782" width="15.625" style="1" customWidth="1"/>
    <col min="11783" max="11783" width="10.625" style="1" customWidth="1"/>
    <col min="11784" max="12032" width="9" style="1"/>
    <col min="12033" max="12033" width="10.625" style="1" customWidth="1"/>
    <col min="12034" max="12034" width="8.625" style="1" bestFit="1" customWidth="1"/>
    <col min="12035" max="12038" width="15.625" style="1" customWidth="1"/>
    <col min="12039" max="12039" width="10.625" style="1" customWidth="1"/>
    <col min="12040" max="12288" width="9" style="1"/>
    <col min="12289" max="12289" width="10.625" style="1" customWidth="1"/>
    <col min="12290" max="12290" width="8.625" style="1" bestFit="1" customWidth="1"/>
    <col min="12291" max="12294" width="15.625" style="1" customWidth="1"/>
    <col min="12295" max="12295" width="10.625" style="1" customWidth="1"/>
    <col min="12296" max="12544" width="9" style="1"/>
    <col min="12545" max="12545" width="10.625" style="1" customWidth="1"/>
    <col min="12546" max="12546" width="8.625" style="1" bestFit="1" customWidth="1"/>
    <col min="12547" max="12550" width="15.625" style="1" customWidth="1"/>
    <col min="12551" max="12551" width="10.625" style="1" customWidth="1"/>
    <col min="12552" max="12800" width="9" style="1"/>
    <col min="12801" max="12801" width="10.625" style="1" customWidth="1"/>
    <col min="12802" max="12802" width="8.625" style="1" bestFit="1" customWidth="1"/>
    <col min="12803" max="12806" width="15.625" style="1" customWidth="1"/>
    <col min="12807" max="12807" width="10.625" style="1" customWidth="1"/>
    <col min="12808" max="13056" width="9" style="1"/>
    <col min="13057" max="13057" width="10.625" style="1" customWidth="1"/>
    <col min="13058" max="13058" width="8.625" style="1" bestFit="1" customWidth="1"/>
    <col min="13059" max="13062" width="15.625" style="1" customWidth="1"/>
    <col min="13063" max="13063" width="10.625" style="1" customWidth="1"/>
    <col min="13064" max="13312" width="9" style="1"/>
    <col min="13313" max="13313" width="10.625" style="1" customWidth="1"/>
    <col min="13314" max="13314" width="8.625" style="1" bestFit="1" customWidth="1"/>
    <col min="13315" max="13318" width="15.625" style="1" customWidth="1"/>
    <col min="13319" max="13319" width="10.625" style="1" customWidth="1"/>
    <col min="13320" max="13568" width="9" style="1"/>
    <col min="13569" max="13569" width="10.625" style="1" customWidth="1"/>
    <col min="13570" max="13570" width="8.625" style="1" bestFit="1" customWidth="1"/>
    <col min="13571" max="13574" width="15.625" style="1" customWidth="1"/>
    <col min="13575" max="13575" width="10.625" style="1" customWidth="1"/>
    <col min="13576" max="13824" width="9" style="1"/>
    <col min="13825" max="13825" width="10.625" style="1" customWidth="1"/>
    <col min="13826" max="13826" width="8.625" style="1" bestFit="1" customWidth="1"/>
    <col min="13827" max="13830" width="15.625" style="1" customWidth="1"/>
    <col min="13831" max="13831" width="10.625" style="1" customWidth="1"/>
    <col min="13832" max="14080" width="9" style="1"/>
    <col min="14081" max="14081" width="10.625" style="1" customWidth="1"/>
    <col min="14082" max="14082" width="8.625" style="1" bestFit="1" customWidth="1"/>
    <col min="14083" max="14086" width="15.625" style="1" customWidth="1"/>
    <col min="14087" max="14087" width="10.625" style="1" customWidth="1"/>
    <col min="14088" max="14336" width="9" style="1"/>
    <col min="14337" max="14337" width="10.625" style="1" customWidth="1"/>
    <col min="14338" max="14338" width="8.625" style="1" bestFit="1" customWidth="1"/>
    <col min="14339" max="14342" width="15.625" style="1" customWidth="1"/>
    <col min="14343" max="14343" width="10.625" style="1" customWidth="1"/>
    <col min="14344" max="14592" width="9" style="1"/>
    <col min="14593" max="14593" width="10.625" style="1" customWidth="1"/>
    <col min="14594" max="14594" width="8.625" style="1" bestFit="1" customWidth="1"/>
    <col min="14595" max="14598" width="15.625" style="1" customWidth="1"/>
    <col min="14599" max="14599" width="10.625" style="1" customWidth="1"/>
    <col min="14600" max="14848" width="9" style="1"/>
    <col min="14849" max="14849" width="10.625" style="1" customWidth="1"/>
    <col min="14850" max="14850" width="8.625" style="1" bestFit="1" customWidth="1"/>
    <col min="14851" max="14854" width="15.625" style="1" customWidth="1"/>
    <col min="14855" max="14855" width="10.625" style="1" customWidth="1"/>
    <col min="14856" max="15104" width="9" style="1"/>
    <col min="15105" max="15105" width="10.625" style="1" customWidth="1"/>
    <col min="15106" max="15106" width="8.625" style="1" bestFit="1" customWidth="1"/>
    <col min="15107" max="15110" width="15.625" style="1" customWidth="1"/>
    <col min="15111" max="15111" width="10.625" style="1" customWidth="1"/>
    <col min="15112" max="15360" width="9" style="1"/>
    <col min="15361" max="15361" width="10.625" style="1" customWidth="1"/>
    <col min="15362" max="15362" width="8.625" style="1" bestFit="1" customWidth="1"/>
    <col min="15363" max="15366" width="15.625" style="1" customWidth="1"/>
    <col min="15367" max="15367" width="10.625" style="1" customWidth="1"/>
    <col min="15368" max="15616" width="9" style="1"/>
    <col min="15617" max="15617" width="10.625" style="1" customWidth="1"/>
    <col min="15618" max="15618" width="8.625" style="1" bestFit="1" customWidth="1"/>
    <col min="15619" max="15622" width="15.625" style="1" customWidth="1"/>
    <col min="15623" max="15623" width="10.625" style="1" customWidth="1"/>
    <col min="15624" max="15872" width="9" style="1"/>
    <col min="15873" max="15873" width="10.625" style="1" customWidth="1"/>
    <col min="15874" max="15874" width="8.625" style="1" bestFit="1" customWidth="1"/>
    <col min="15875" max="15878" width="15.625" style="1" customWidth="1"/>
    <col min="15879" max="15879" width="10.625" style="1" customWidth="1"/>
    <col min="15880" max="16128" width="9" style="1"/>
    <col min="16129" max="16129" width="10.625" style="1" customWidth="1"/>
    <col min="16130" max="16130" width="8.625" style="1" bestFit="1" customWidth="1"/>
    <col min="16131" max="16134" width="15.625" style="1" customWidth="1"/>
    <col min="16135" max="16135" width="10.625" style="1" customWidth="1"/>
    <col min="16136" max="16384" width="9" style="1"/>
  </cols>
  <sheetData>
    <row r="1" spans="1:7" ht="21" customHeight="1">
      <c r="A1" s="46" t="s">
        <v>3</v>
      </c>
      <c r="B1" s="46"/>
      <c r="C1" s="46"/>
      <c r="D1" s="46"/>
      <c r="E1" s="46"/>
      <c r="F1" s="46"/>
      <c r="G1" s="46"/>
    </row>
    <row r="2" spans="1:7" ht="21" customHeight="1">
      <c r="A2" s="1" t="s">
        <v>36</v>
      </c>
      <c r="G2" s="1" t="s">
        <v>4</v>
      </c>
    </row>
    <row r="3" spans="1:7" ht="12" customHeight="1"/>
    <row r="4" spans="1:7" ht="24" customHeight="1">
      <c r="A4" s="47"/>
      <c r="B4" s="48"/>
      <c r="C4" s="3" t="s">
        <v>0</v>
      </c>
      <c r="D4" s="3" t="s">
        <v>5</v>
      </c>
      <c r="E4" s="3" t="s">
        <v>6</v>
      </c>
      <c r="F4" s="3" t="s">
        <v>7</v>
      </c>
      <c r="G4" s="3" t="s">
        <v>6</v>
      </c>
    </row>
    <row r="5" spans="1:7" ht="24" customHeight="1">
      <c r="A5" s="37" t="s">
        <v>8</v>
      </c>
      <c r="B5" s="4" t="s">
        <v>1</v>
      </c>
      <c r="C5" s="5">
        <v>79336</v>
      </c>
      <c r="D5" s="5">
        <v>79383</v>
      </c>
      <c r="E5" s="6">
        <f t="shared" ref="E5:E12" si="0">C5-D5</f>
        <v>-47</v>
      </c>
      <c r="F5" s="42">
        <f>C5+C6</f>
        <v>85964</v>
      </c>
      <c r="G5" s="44">
        <f>F5-D5-D6</f>
        <v>3</v>
      </c>
    </row>
    <row r="6" spans="1:7" ht="24" customHeight="1">
      <c r="A6" s="37"/>
      <c r="B6" s="4" t="s">
        <v>2</v>
      </c>
      <c r="C6" s="5">
        <v>6628</v>
      </c>
      <c r="D6" s="5">
        <v>6578</v>
      </c>
      <c r="E6" s="6">
        <f t="shared" si="0"/>
        <v>50</v>
      </c>
      <c r="F6" s="43"/>
      <c r="G6" s="45"/>
    </row>
    <row r="7" spans="1:7" ht="24" customHeight="1">
      <c r="A7" s="37" t="s">
        <v>9</v>
      </c>
      <c r="B7" s="4" t="s">
        <v>1</v>
      </c>
      <c r="C7" s="5">
        <v>78288</v>
      </c>
      <c r="D7" s="5">
        <v>78339</v>
      </c>
      <c r="E7" s="6">
        <f t="shared" si="0"/>
        <v>-51</v>
      </c>
      <c r="F7" s="42">
        <f>C7+C8</f>
        <v>83693</v>
      </c>
      <c r="G7" s="44">
        <f>F7-D7-D8</f>
        <v>-22</v>
      </c>
    </row>
    <row r="8" spans="1:7" ht="24" customHeight="1">
      <c r="A8" s="37"/>
      <c r="B8" s="4" t="s">
        <v>2</v>
      </c>
      <c r="C8" s="5">
        <v>5405</v>
      </c>
      <c r="D8" s="5">
        <v>5376</v>
      </c>
      <c r="E8" s="6">
        <f t="shared" si="0"/>
        <v>29</v>
      </c>
      <c r="F8" s="43"/>
      <c r="G8" s="45"/>
    </row>
    <row r="9" spans="1:7" ht="24" customHeight="1">
      <c r="A9" s="37" t="s">
        <v>10</v>
      </c>
      <c r="B9" s="4" t="s">
        <v>1</v>
      </c>
      <c r="C9" s="7">
        <v>157624</v>
      </c>
      <c r="D9" s="7">
        <v>157722</v>
      </c>
      <c r="E9" s="6">
        <f t="shared" si="0"/>
        <v>-98</v>
      </c>
      <c r="F9" s="42">
        <f>C9+C10</f>
        <v>169657</v>
      </c>
      <c r="G9" s="44">
        <f>F9-D9-D10</f>
        <v>-19</v>
      </c>
    </row>
    <row r="10" spans="1:7" ht="24" customHeight="1">
      <c r="A10" s="37"/>
      <c r="B10" s="4" t="s">
        <v>2</v>
      </c>
      <c r="C10" s="7">
        <v>12033</v>
      </c>
      <c r="D10" s="7">
        <v>11954</v>
      </c>
      <c r="E10" s="6">
        <f t="shared" si="0"/>
        <v>79</v>
      </c>
      <c r="F10" s="43"/>
      <c r="G10" s="45"/>
    </row>
    <row r="11" spans="1:7" ht="24" customHeight="1">
      <c r="A11" s="37" t="s">
        <v>11</v>
      </c>
      <c r="B11" s="4" t="s">
        <v>1</v>
      </c>
      <c r="C11" s="7">
        <v>62611</v>
      </c>
      <c r="D11" s="7">
        <v>62604</v>
      </c>
      <c r="E11" s="6">
        <f t="shared" si="0"/>
        <v>7</v>
      </c>
      <c r="F11" s="42">
        <f>C11+C12</f>
        <v>68935</v>
      </c>
      <c r="G11" s="44">
        <f>F11-D11-D12</f>
        <v>43</v>
      </c>
    </row>
    <row r="12" spans="1:7" ht="24" customHeight="1">
      <c r="A12" s="37"/>
      <c r="B12" s="4" t="s">
        <v>2</v>
      </c>
      <c r="C12" s="7">
        <v>6324</v>
      </c>
      <c r="D12" s="7">
        <v>6288</v>
      </c>
      <c r="E12" s="6">
        <f t="shared" si="0"/>
        <v>36</v>
      </c>
      <c r="F12" s="43"/>
      <c r="G12" s="45"/>
    </row>
    <row r="13" spans="1:7" ht="21" customHeight="1"/>
    <row r="14" spans="1:7" ht="21" customHeight="1">
      <c r="A14" s="1" t="s">
        <v>12</v>
      </c>
    </row>
    <row r="15" spans="1:7" ht="21" customHeight="1">
      <c r="A15" s="38"/>
      <c r="B15" s="39"/>
      <c r="C15" s="37" t="s">
        <v>13</v>
      </c>
      <c r="D15" s="37"/>
      <c r="E15" s="37" t="s">
        <v>14</v>
      </c>
      <c r="F15" s="37"/>
      <c r="G15" s="37" t="s">
        <v>6</v>
      </c>
    </row>
    <row r="16" spans="1:7" ht="21" customHeight="1">
      <c r="A16" s="40"/>
      <c r="B16" s="41"/>
      <c r="C16" s="4" t="s">
        <v>15</v>
      </c>
      <c r="D16" s="4" t="s">
        <v>16</v>
      </c>
      <c r="E16" s="4" t="s">
        <v>17</v>
      </c>
      <c r="F16" s="4" t="s">
        <v>18</v>
      </c>
      <c r="G16" s="37"/>
    </row>
    <row r="17" spans="1:7" ht="21" customHeight="1">
      <c r="A17" s="37" t="s">
        <v>8</v>
      </c>
      <c r="B17" s="4" t="s">
        <v>1</v>
      </c>
      <c r="C17" s="11">
        <v>34</v>
      </c>
      <c r="D17" s="12">
        <v>-88</v>
      </c>
      <c r="E17" s="12">
        <v>137</v>
      </c>
      <c r="F17" s="12">
        <v>-130</v>
      </c>
      <c r="G17" s="13">
        <f t="shared" ref="G17:G22" si="1">SUM(C17:F17)</f>
        <v>-47</v>
      </c>
    </row>
    <row r="18" spans="1:7" ht="21" customHeight="1">
      <c r="A18" s="37"/>
      <c r="B18" s="4" t="s">
        <v>2</v>
      </c>
      <c r="C18" s="11">
        <v>7</v>
      </c>
      <c r="D18" s="12">
        <v>-1</v>
      </c>
      <c r="E18" s="12">
        <v>174</v>
      </c>
      <c r="F18" s="12">
        <v>-130</v>
      </c>
      <c r="G18" s="13">
        <f t="shared" si="1"/>
        <v>50</v>
      </c>
    </row>
    <row r="19" spans="1:7" ht="21" customHeight="1">
      <c r="A19" s="37" t="s">
        <v>9</v>
      </c>
      <c r="B19" s="4" t="s">
        <v>1</v>
      </c>
      <c r="C19" s="11">
        <v>31</v>
      </c>
      <c r="D19" s="12">
        <v>-78</v>
      </c>
      <c r="E19" s="12">
        <v>97</v>
      </c>
      <c r="F19" s="12">
        <v>-101</v>
      </c>
      <c r="G19" s="13">
        <f t="shared" si="1"/>
        <v>-51</v>
      </c>
    </row>
    <row r="20" spans="1:7" ht="21" customHeight="1">
      <c r="A20" s="37"/>
      <c r="B20" s="4" t="s">
        <v>2</v>
      </c>
      <c r="C20" s="11">
        <v>7</v>
      </c>
      <c r="D20" s="12">
        <v>-1</v>
      </c>
      <c r="E20" s="12">
        <v>102</v>
      </c>
      <c r="F20" s="12">
        <v>-79</v>
      </c>
      <c r="G20" s="13">
        <f t="shared" si="1"/>
        <v>29</v>
      </c>
    </row>
    <row r="21" spans="1:7" ht="21" customHeight="1">
      <c r="A21" s="37" t="s">
        <v>10</v>
      </c>
      <c r="B21" s="4" t="s">
        <v>1</v>
      </c>
      <c r="C21" s="11">
        <f>SUM(C17+C19)</f>
        <v>65</v>
      </c>
      <c r="D21" s="12">
        <f t="shared" ref="D21:F22" si="2">SUM(D17+D19)</f>
        <v>-166</v>
      </c>
      <c r="E21" s="12">
        <f t="shared" si="2"/>
        <v>234</v>
      </c>
      <c r="F21" s="12">
        <f t="shared" si="2"/>
        <v>-231</v>
      </c>
      <c r="G21" s="13">
        <f t="shared" si="1"/>
        <v>-98</v>
      </c>
    </row>
    <row r="22" spans="1:7" ht="21" customHeight="1">
      <c r="A22" s="37"/>
      <c r="B22" s="4" t="s">
        <v>2</v>
      </c>
      <c r="C22" s="11">
        <f>SUM(C18+C20)</f>
        <v>14</v>
      </c>
      <c r="D22" s="12">
        <f t="shared" si="2"/>
        <v>-2</v>
      </c>
      <c r="E22" s="12">
        <f t="shared" si="2"/>
        <v>276</v>
      </c>
      <c r="F22" s="12">
        <f t="shared" si="2"/>
        <v>-209</v>
      </c>
      <c r="G22" s="13">
        <f t="shared" si="1"/>
        <v>79</v>
      </c>
    </row>
  </sheetData>
  <mergeCells count="21">
    <mergeCell ref="A7:A8"/>
    <mergeCell ref="F7:F8"/>
    <mergeCell ref="G7:G8"/>
    <mergeCell ref="A1:G1"/>
    <mergeCell ref="A4:B4"/>
    <mergeCell ref="A5:A6"/>
    <mergeCell ref="F5:F6"/>
    <mergeCell ref="G5:G6"/>
    <mergeCell ref="A9:A10"/>
    <mergeCell ref="F9:F10"/>
    <mergeCell ref="G9:G10"/>
    <mergeCell ref="A11:A12"/>
    <mergeCell ref="F11:F12"/>
    <mergeCell ref="G11:G12"/>
    <mergeCell ref="A21:A22"/>
    <mergeCell ref="A15:B16"/>
    <mergeCell ref="C15:D15"/>
    <mergeCell ref="E15:F15"/>
    <mergeCell ref="G15:G16"/>
    <mergeCell ref="A17:A18"/>
    <mergeCell ref="A19:A20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 </vt:lpstr>
      <vt:lpstr>３月</vt:lpstr>
      <vt:lpstr>年度</vt:lpstr>
      <vt:lpstr>Sheet1</vt:lpstr>
      <vt:lpstr>'１０月'!Print_Area</vt:lpstr>
      <vt:lpstr>'１１月'!Print_Area</vt:lpstr>
      <vt:lpstr>'１２月'!Print_Area</vt:lpstr>
      <vt:lpstr>'１月'!Print_Area</vt:lpstr>
      <vt:lpstr>'２月 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ひかり</dc:creator>
  <cp:lastModifiedBy>福嶋　ひかり</cp:lastModifiedBy>
  <dcterms:created xsi:type="dcterms:W3CDTF">2025-03-22T03:36:39Z</dcterms:created>
  <dcterms:modified xsi:type="dcterms:W3CDTF">2025-04-03T00:43:42Z</dcterms:modified>
</cp:coreProperties>
</file>